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fujifurukawao365-my.sharepoint.com/personal/tosaka-kenji_ffec_co_jp/Documents/ドキュメント/00計装工業会）基幹技能者委員会/会議資料2025年度/20260128第11回委員会/HP掲載用/"/>
    </mc:Choice>
  </mc:AlternateContent>
  <xr:revisionPtr revIDLastSave="386" documentId="8_{8EF45C80-126F-45FF-B3B2-AF595BFBDB25}" xr6:coauthVersionLast="47" xr6:coauthVersionMax="47" xr10:uidLastSave="{3E33AED2-8B73-4646-B29E-2C118FE9E5A2}"/>
  <bookViews>
    <workbookView xWindow="-110" yWindow="-110" windowWidth="19420" windowHeight="11500" xr2:uid="{C81A79AE-FDC5-4C95-B97F-7AB2F7988EB7}"/>
  </bookViews>
  <sheets>
    <sheet name="受講申込書(受講申込書式１)" sheetId="1" r:id="rId1"/>
    <sheet name="実務経験証明書(第1号様式)" sheetId="12" r:id="rId2"/>
    <sheet name="資格等証明書(受講申込書式２)" sheetId="3" r:id="rId3"/>
    <sheet name="職長教育修了証(受講申込書式３)" sheetId="7" r:id="rId4"/>
    <sheet name="受講料払込証明書(受講申込書式４)" sheetId="8" r:id="rId5"/>
    <sheet name="日本計装工業会用" sheetId="16" state="hidden" r:id="rId6"/>
  </sheets>
  <definedNames>
    <definedName name="End">'実務経験証明書(第1号様式)'!$AJ$25:$AJ$99</definedName>
    <definedName name="_xlnm.Print_Area" localSheetId="2">'資格等証明書(受講申込書式２)'!$B$1:$B$79</definedName>
    <definedName name="_xlnm.Print_Area" localSheetId="1">'実務経験証明書(第1号様式)'!$B$4:$AG$106</definedName>
    <definedName name="_xlnm.Print_Area" localSheetId="0">'受講申込書(受講申込書式１)'!$B$1:$AB$44</definedName>
    <definedName name="_xlnm.Print_Area" localSheetId="4">'受講料払込証明書(受講申込書式４)'!$B$1:$M$41</definedName>
    <definedName name="_xlnm.Print_Area" localSheetId="3">'職長教育修了証(受講申込書式３)'!$B$1:$B$41</definedName>
    <definedName name="_xlnm.Print_Area" localSheetId="5">日本計装工業会用!$B$1:$AB$46</definedName>
    <definedName name="_xlnm.Print_Titles" localSheetId="2">'資格等証明書(受講申込書式２)'!$1:$3</definedName>
    <definedName name="_xlnm.Print_Titles" localSheetId="1">'実務経験証明書(第1号様式)'!$23:$24</definedName>
    <definedName name="Start">'実務経験証明書(第1号様式)'!$AI$25:$AI$99</definedName>
    <definedName name="SUM">'実務経験証明書(第1号様式)'!$AK$25:$AK$99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2" i="16" l="1"/>
  <c r="BB13" i="16" s="1"/>
  <c r="D23" i="16"/>
  <c r="AX13" i="16" s="1"/>
  <c r="D22" i="16"/>
  <c r="R22" i="16"/>
  <c r="F21" i="16"/>
  <c r="R20" i="16"/>
  <c r="F20" i="16"/>
  <c r="D19" i="16"/>
  <c r="AY13" i="16" s="1"/>
  <c r="R19" i="16"/>
  <c r="AZ13" i="16" s="1"/>
  <c r="R18" i="16"/>
  <c r="D18" i="16"/>
  <c r="R16" i="16"/>
  <c r="D16" i="16"/>
  <c r="AV13" i="16" s="1"/>
  <c r="F15" i="16"/>
  <c r="R14" i="16"/>
  <c r="F14" i="16"/>
  <c r="AS13" i="16" s="1"/>
  <c r="W13" i="16"/>
  <c r="AR13" i="16" s="1"/>
  <c r="U13" i="16"/>
  <c r="AQ13" i="16" s="1"/>
  <c r="R13" i="16"/>
  <c r="R12" i="16"/>
  <c r="D13" i="16"/>
  <c r="D12" i="16"/>
  <c r="AJ13" i="16" s="1"/>
  <c r="AW13" i="16"/>
  <c r="AU13" i="16"/>
  <c r="AT13" i="16"/>
  <c r="AP13" i="16"/>
  <c r="AO13" i="16"/>
  <c r="BI13" i="16"/>
  <c r="BW13" i="16"/>
  <c r="H30" i="16" s="1"/>
  <c r="V42" i="16" l="1"/>
  <c r="AI13" i="16"/>
  <c r="H7" i="16"/>
  <c r="H4" i="16"/>
  <c r="S7" i="1" l="1"/>
  <c r="S6" i="1"/>
  <c r="S5" i="1"/>
  <c r="CH13" i="16"/>
  <c r="H41" i="16" s="1"/>
  <c r="CD13" i="16"/>
  <c r="H37" i="16" s="1"/>
  <c r="BY13" i="16"/>
  <c r="H32" i="16" s="1"/>
  <c r="AE39" i="12" l="1"/>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E77" i="12"/>
  <c r="AE78" i="12"/>
  <c r="AE79" i="12"/>
  <c r="AE80" i="12"/>
  <c r="AE81" i="12"/>
  <c r="AE82" i="12"/>
  <c r="AE83" i="12"/>
  <c r="AE84" i="12"/>
  <c r="AE85" i="12"/>
  <c r="AE86" i="12"/>
  <c r="AE87" i="12"/>
  <c r="AE88" i="12"/>
  <c r="AE89" i="12"/>
  <c r="AE90" i="12"/>
  <c r="AE91" i="12"/>
  <c r="AE92" i="12"/>
  <c r="AE93" i="12"/>
  <c r="AE94" i="12"/>
  <c r="AE95" i="12"/>
  <c r="AE96" i="12"/>
  <c r="AE97" i="12"/>
  <c r="AE98" i="12"/>
  <c r="AE99" i="12"/>
  <c r="AI39" i="12"/>
  <c r="AJ39" i="12"/>
  <c r="AI40" i="12"/>
  <c r="AJ40" i="12"/>
  <c r="AI41" i="12"/>
  <c r="AJ41" i="12"/>
  <c r="AI42" i="12"/>
  <c r="AJ42" i="12"/>
  <c r="AI43" i="12"/>
  <c r="AJ43" i="12"/>
  <c r="AI44" i="12"/>
  <c r="AJ44" i="12"/>
  <c r="AI45" i="12"/>
  <c r="AJ45" i="12"/>
  <c r="AI46" i="12"/>
  <c r="AJ46" i="12"/>
  <c r="AI47" i="12"/>
  <c r="AJ47" i="12"/>
  <c r="AK47" i="12" s="1" a="1"/>
  <c r="AK47" i="12" s="1"/>
  <c r="AI48" i="12"/>
  <c r="AJ48" i="12"/>
  <c r="AI49" i="12"/>
  <c r="AJ49" i="12"/>
  <c r="AI50" i="12"/>
  <c r="AJ50" i="12"/>
  <c r="AI51" i="12"/>
  <c r="AJ51" i="12"/>
  <c r="AK51" i="12" s="1" a="1"/>
  <c r="AK51" i="12" s="1"/>
  <c r="AI52" i="12"/>
  <c r="AJ52" i="12"/>
  <c r="AI53" i="12"/>
  <c r="AJ53" i="12"/>
  <c r="AI54" i="12"/>
  <c r="AJ54" i="12"/>
  <c r="AK54" i="12" s="1" a="1"/>
  <c r="AK54" i="12" s="1"/>
  <c r="AI55" i="12"/>
  <c r="AJ55" i="12"/>
  <c r="AI56" i="12"/>
  <c r="AJ56" i="12"/>
  <c r="AI57" i="12"/>
  <c r="AK57" i="12" s="1" a="1"/>
  <c r="AK57" i="12" s="1"/>
  <c r="AJ57" i="12"/>
  <c r="AI58" i="12"/>
  <c r="AJ58" i="12"/>
  <c r="AK58" i="12" s="1" a="1"/>
  <c r="AK58" i="12" s="1"/>
  <c r="AI59" i="12"/>
  <c r="AJ59" i="12"/>
  <c r="AK59" i="12" s="1" a="1"/>
  <c r="AK59" i="12" s="1"/>
  <c r="AI60" i="12"/>
  <c r="AJ60" i="12"/>
  <c r="AI61" i="12"/>
  <c r="AJ61" i="12"/>
  <c r="AI62" i="12"/>
  <c r="AJ62" i="12"/>
  <c r="AI63" i="12"/>
  <c r="AJ63" i="12"/>
  <c r="AI64" i="12"/>
  <c r="AJ64" i="12"/>
  <c r="AI65" i="12"/>
  <c r="AJ65" i="12"/>
  <c r="AI66" i="12"/>
  <c r="AJ66" i="12"/>
  <c r="AK66" i="12" s="1" a="1"/>
  <c r="AK66" i="12" s="1"/>
  <c r="AI67" i="12"/>
  <c r="AJ67" i="12"/>
  <c r="AI68" i="12"/>
  <c r="AJ68" i="12"/>
  <c r="AI69" i="12"/>
  <c r="AJ69" i="12"/>
  <c r="AI70" i="12"/>
  <c r="AJ70" i="12"/>
  <c r="AI71" i="12"/>
  <c r="AJ71" i="12"/>
  <c r="AI72" i="12"/>
  <c r="AJ72" i="12"/>
  <c r="AK72" i="12" s="1" a="1"/>
  <c r="AK72" i="12" s="1"/>
  <c r="AI73" i="12"/>
  <c r="AJ73" i="12"/>
  <c r="AI74" i="12"/>
  <c r="AJ74" i="12"/>
  <c r="AI75" i="12"/>
  <c r="AJ75" i="12"/>
  <c r="AK75" i="12" s="1" a="1"/>
  <c r="AK75" i="12" s="1"/>
  <c r="AI76" i="12"/>
  <c r="AJ76" i="12"/>
  <c r="AI77" i="12"/>
  <c r="AJ77" i="12"/>
  <c r="AI78" i="12"/>
  <c r="AJ78" i="12"/>
  <c r="AI79" i="12"/>
  <c r="AJ79" i="12"/>
  <c r="AI80" i="12"/>
  <c r="AJ80" i="12"/>
  <c r="AI81" i="12"/>
  <c r="AJ81" i="12"/>
  <c r="AI82" i="12"/>
  <c r="AJ82" i="12"/>
  <c r="AK82" i="12" s="1" a="1"/>
  <c r="AK82" i="12" s="1"/>
  <c r="AI83" i="12"/>
  <c r="AJ83" i="12"/>
  <c r="AI84" i="12"/>
  <c r="AJ84" i="12"/>
  <c r="AK84" i="12" s="1" a="1"/>
  <c r="AK84" i="12" s="1"/>
  <c r="AI85" i="12"/>
  <c r="AJ85" i="12"/>
  <c r="AI86" i="12"/>
  <c r="AJ86" i="12"/>
  <c r="AK86" i="12" s="1" a="1"/>
  <c r="AK86" i="12" s="1"/>
  <c r="AI87" i="12"/>
  <c r="AJ87" i="12"/>
  <c r="AK87" i="12" s="1" a="1"/>
  <c r="AK87" i="12" s="1"/>
  <c r="AI88" i="12"/>
  <c r="AJ88" i="12"/>
  <c r="AI89" i="12"/>
  <c r="AK89" i="12" s="1" a="1"/>
  <c r="AK89" i="12" s="1"/>
  <c r="AJ89" i="12"/>
  <c r="AI90" i="12"/>
  <c r="AJ90" i="12"/>
  <c r="AI91" i="12"/>
  <c r="AJ91" i="12"/>
  <c r="AI92" i="12"/>
  <c r="AJ92" i="12"/>
  <c r="AI93" i="12"/>
  <c r="AJ93" i="12"/>
  <c r="AI94" i="12"/>
  <c r="AJ94" i="12"/>
  <c r="AK94" i="12" s="1" a="1"/>
  <c r="AK94" i="12" s="1"/>
  <c r="AI95" i="12"/>
  <c r="AJ95" i="12"/>
  <c r="AI96" i="12"/>
  <c r="AK96" i="12" s="1" a="1"/>
  <c r="AK96" i="12" s="1"/>
  <c r="AJ96" i="12"/>
  <c r="AI97" i="12"/>
  <c r="AK97" i="12" s="1" a="1"/>
  <c r="AK97" i="12" s="1"/>
  <c r="AJ97" i="12"/>
  <c r="AI98" i="12"/>
  <c r="AJ98" i="12"/>
  <c r="AI99" i="12"/>
  <c r="AJ99" i="12"/>
  <c r="AI25" i="12"/>
  <c r="AJ25" i="12"/>
  <c r="AI26" i="12"/>
  <c r="AJ26" i="12"/>
  <c r="AI27" i="12"/>
  <c r="AJ27" i="12"/>
  <c r="AI28" i="12"/>
  <c r="AJ28" i="12"/>
  <c r="AI29" i="12"/>
  <c r="AJ29" i="12"/>
  <c r="AI30" i="12"/>
  <c r="AJ30" i="12"/>
  <c r="AI31" i="12"/>
  <c r="AJ31" i="12"/>
  <c r="AI32" i="12"/>
  <c r="AJ32" i="12"/>
  <c r="AI33" i="12"/>
  <c r="AJ33" i="12"/>
  <c r="AI34" i="12"/>
  <c r="AJ34" i="12"/>
  <c r="AI35" i="12"/>
  <c r="AJ35" i="12"/>
  <c r="AI36" i="12"/>
  <c r="AJ36" i="12"/>
  <c r="AI37" i="12"/>
  <c r="AJ37" i="12"/>
  <c r="AJ38" i="12"/>
  <c r="AI38" i="12"/>
  <c r="AK61" i="12" a="1"/>
  <c r="AK61" i="12" s="1"/>
  <c r="AK69" i="12" a="1"/>
  <c r="AK69" i="12" s="1"/>
  <c r="AK77" i="12" a="1"/>
  <c r="AK77" i="12" s="1"/>
  <c r="AK85" i="12" a="1"/>
  <c r="AK85" i="12" s="1"/>
  <c r="AK42" i="12" l="1" a="1"/>
  <c r="AK42" i="12" s="1"/>
  <c r="AK91" i="12" a="1"/>
  <c r="AK91" i="12" s="1"/>
  <c r="AK49" i="12" a="1"/>
  <c r="AK49" i="12" s="1"/>
  <c r="AK55" i="12" a="1"/>
  <c r="AK55" i="12" s="1"/>
  <c r="AK41" i="12" a="1"/>
  <c r="AK41" i="12" s="1"/>
  <c r="AK65" i="12" a="1"/>
  <c r="AK65" i="12" s="1"/>
  <c r="AK99" i="12" a="1"/>
  <c r="AK99" i="12" s="1"/>
  <c r="AK78" i="12" a="1"/>
  <c r="AK78" i="12" s="1"/>
  <c r="AK71" i="12" a="1"/>
  <c r="AK71" i="12" s="1"/>
  <c r="AK50" i="12" a="1"/>
  <c r="AK50" i="12" s="1"/>
  <c r="AK43" i="12" a="1"/>
  <c r="AK43" i="12" s="1"/>
  <c r="AK73" i="12" a="1"/>
  <c r="AK73" i="12" s="1"/>
  <c r="AK45" i="12" a="1"/>
  <c r="AK45" i="12" s="1"/>
  <c r="AK79" i="12" a="1"/>
  <c r="AK79" i="12" s="1"/>
  <c r="AK93" i="12" a="1"/>
  <c r="AK93" i="12" s="1"/>
  <c r="AK56" i="12" a="1"/>
  <c r="AK56" i="12" s="1"/>
  <c r="AK52" i="12" a="1"/>
  <c r="AK52" i="12" s="1"/>
  <c r="AK44" i="12" a="1"/>
  <c r="AK44" i="12" s="1"/>
  <c r="AK83" i="12" a="1"/>
  <c r="AK83" i="12" s="1"/>
  <c r="AK76" i="12" a="1"/>
  <c r="AK76" i="12" s="1"/>
  <c r="AK48" i="12" a="1"/>
  <c r="AK48" i="12" s="1"/>
  <c r="AK95" i="12" a="1"/>
  <c r="AK95" i="12" s="1"/>
  <c r="AK88" i="12" a="1"/>
  <c r="AK88" i="12" s="1"/>
  <c r="AK81" i="12" a="1"/>
  <c r="AK81" i="12" s="1"/>
  <c r="AK67" i="12" a="1"/>
  <c r="AK67" i="12" s="1"/>
  <c r="AK60" i="12" a="1"/>
  <c r="AK60" i="12" s="1"/>
  <c r="AK53" i="12" a="1"/>
  <c r="AK53" i="12" s="1"/>
  <c r="AK92" i="12" a="1"/>
  <c r="AK92" i="12" s="1"/>
  <c r="AK64" i="12" a="1"/>
  <c r="AK64" i="12" s="1"/>
  <c r="AK98" i="12" a="1"/>
  <c r="AK98" i="12" s="1"/>
  <c r="AK70" i="12" a="1"/>
  <c r="AK70" i="12" s="1"/>
  <c r="AK63" i="12" a="1"/>
  <c r="AK63" i="12" s="1"/>
  <c r="AK90" i="12" a="1"/>
  <c r="AK90" i="12" s="1"/>
  <c r="AK62" i="12" a="1"/>
  <c r="AK62" i="12" s="1"/>
  <c r="AK80" i="12" a="1"/>
  <c r="AK80" i="12" s="1"/>
  <c r="AK68" i="12" a="1"/>
  <c r="AK68" i="12" s="1"/>
  <c r="AK40" i="12" a="1"/>
  <c r="AK40" i="12" s="1"/>
  <c r="AK74" i="12" a="1"/>
  <c r="AK74" i="12" s="1"/>
  <c r="AK46" i="12" a="1"/>
  <c r="AK46" i="12" s="1"/>
  <c r="AK39" i="12" a="1"/>
  <c r="AK39" i="12" s="1"/>
  <c r="AK35" i="12" a="1"/>
  <c r="AK35" i="12" s="1"/>
  <c r="AE35" i="12" s="1"/>
  <c r="AK38" i="12" a="1"/>
  <c r="AK38" i="12" s="1"/>
  <c r="AE38" i="12" s="1"/>
  <c r="AK34" i="12" a="1"/>
  <c r="AK34" i="12" s="1"/>
  <c r="AE34" i="12" s="1"/>
  <c r="AK28" i="12" a="1"/>
  <c r="AK28" i="12" s="1"/>
  <c r="AE28" i="12" s="1"/>
  <c r="AK33" i="12" a="1"/>
  <c r="AK33" i="12" s="1"/>
  <c r="AE33" i="12" s="1"/>
  <c r="AK27" i="12" a="1"/>
  <c r="AK27" i="12" s="1"/>
  <c r="AE27" i="12" s="1"/>
  <c r="AK32" i="12" a="1"/>
  <c r="AK32" i="12" s="1"/>
  <c r="AE32" i="12" s="1"/>
  <c r="AK25" i="12" a="1"/>
  <c r="AK25" i="12" s="1"/>
  <c r="AE25" i="12" s="1"/>
  <c r="AI20" i="12" s="1"/>
  <c r="AK26" i="12" a="1"/>
  <c r="AK26" i="12" s="1"/>
  <c r="AE26" i="12" s="1"/>
  <c r="AK31" i="12" a="1"/>
  <c r="AK31" i="12" s="1"/>
  <c r="AE31" i="12" s="1"/>
  <c r="AK37" i="12" a="1"/>
  <c r="AK37" i="12" s="1"/>
  <c r="AE37" i="12" s="1"/>
  <c r="AK30" i="12" a="1"/>
  <c r="AK30" i="12" s="1"/>
  <c r="AE30" i="12" s="1"/>
  <c r="AK36" i="12" a="1"/>
  <c r="AK36" i="12" s="1"/>
  <c r="AE36" i="12" s="1"/>
  <c r="AK29" i="12" a="1"/>
  <c r="AK29" i="12" s="1"/>
  <c r="AE29" i="12" s="1"/>
  <c r="E18" i="3"/>
  <c r="BP13" i="16" s="1"/>
  <c r="E24" i="16" s="1"/>
  <c r="R17" i="12"/>
  <c r="C17" i="12"/>
  <c r="AD52" i="1" l="1"/>
  <c r="W26" i="1" s="1"/>
  <c r="AD60" i="1"/>
  <c r="W35" i="1" s="1"/>
  <c r="AD56" i="1"/>
  <c r="W30" i="1" s="1"/>
  <c r="AD48" i="1"/>
  <c r="B22" i="1"/>
  <c r="W11" i="12"/>
  <c r="U11" i="12"/>
  <c r="R11" i="12"/>
  <c r="C11" i="12"/>
  <c r="C10" i="12"/>
  <c r="G7" i="12"/>
  <c r="E7" i="12"/>
  <c r="B6" i="12"/>
  <c r="B5" i="12"/>
  <c r="L21" i="12"/>
  <c r="L20" i="12"/>
  <c r="E31" i="3"/>
  <c r="E30" i="3"/>
  <c r="CG13" i="16" s="1"/>
  <c r="H40" i="16" s="1"/>
  <c r="E29" i="3"/>
  <c r="CF13" i="16" s="1"/>
  <c r="H39" i="16" s="1"/>
  <c r="E28" i="3"/>
  <c r="CE13" i="16" s="1"/>
  <c r="E27" i="3"/>
  <c r="E26" i="3"/>
  <c r="CB13" i="16" s="1"/>
  <c r="H35" i="16" s="1"/>
  <c r="E25" i="3"/>
  <c r="CA13" i="16" s="1"/>
  <c r="H34" i="16" s="1"/>
  <c r="E24" i="3"/>
  <c r="BZ13" i="16" s="1"/>
  <c r="H33" i="16" s="1"/>
  <c r="E23" i="3"/>
  <c r="E21" i="3"/>
  <c r="BV13" i="16" s="1"/>
  <c r="H29" i="16" s="1"/>
  <c r="E22" i="3"/>
  <c r="E20" i="3"/>
  <c r="BU13" i="16" s="1"/>
  <c r="H28" i="16" s="1"/>
  <c r="E19" i="3"/>
  <c r="BQ13" i="16" s="1"/>
  <c r="E25" i="16" s="1"/>
  <c r="CM13" i="16" l="1"/>
  <c r="CC13" i="16" s="1"/>
  <c r="H38" i="16"/>
  <c r="CL13" i="16"/>
  <c r="BX13" i="16" s="1"/>
  <c r="CK13" i="16"/>
  <c r="BT13" i="16" s="1"/>
  <c r="AJ21" i="12"/>
  <c r="Z21" i="12"/>
  <c r="CN13" i="16" l="1"/>
  <c r="BR13" i="16" s="1"/>
  <c r="E26" i="16" s="1"/>
  <c r="AC21" i="12"/>
  <c r="BN13" i="16" s="1"/>
  <c r="BM13" i="16"/>
  <c r="BO13" i="16" s="1"/>
  <c r="AI21" i="12"/>
  <c r="R21" i="12"/>
  <c r="AJ20" i="12"/>
  <c r="CO13" i="16" l="1"/>
  <c r="BS13" i="16" s="1"/>
  <c r="U21" i="12"/>
  <c r="BK13" i="16" s="1"/>
  <c r="BJ13" i="16"/>
  <c r="BL13" i="16" s="1"/>
  <c r="R20" i="12"/>
  <c r="BC13" i="16" s="1"/>
  <c r="Z20" i="12"/>
  <c r="AC20" i="12" l="1"/>
  <c r="BG13" i="16" s="1"/>
  <c r="BF13" i="16"/>
  <c r="BH13" i="16" s="1"/>
  <c r="U20" i="12"/>
  <c r="BD13" i="16" s="1"/>
  <c r="BE13"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<sst xmlns="http://schemas.openxmlformats.org/spreadsheetml/2006/main" count="953" uniqueCount="377">
  <si>
    <t>整理番号</t>
  </si>
  <si>
    <t>受講番号</t>
  </si>
  <si>
    <t>修了証番号</t>
  </si>
  <si>
    <t>建物名称</t>
  </si>
  <si>
    <t>勤務先</t>
  </si>
  <si>
    <t>会社名</t>
  </si>
  <si>
    <t>① 以下の３資格のうち、いずれか１資格を有する</t>
  </si>
  <si>
    <t>フリガナ</t>
  </si>
  <si>
    <t>氏名</t>
  </si>
  <si>
    <t>現住所</t>
  </si>
  <si>
    <t>連絡先</t>
  </si>
  <si>
    <t>メール</t>
  </si>
  <si>
    <t>〒</t>
    <phoneticPr fontId="1"/>
  </si>
  <si>
    <t>性別</t>
  </si>
  <si>
    <t>生年月日</t>
  </si>
  <si>
    <t>都道府県</t>
  </si>
  <si>
    <t>年</t>
    <rPh sb="0" eb="1">
      <t>ネン</t>
    </rPh>
    <phoneticPr fontId="1"/>
  </si>
  <si>
    <t>月</t>
    <rPh sb="0" eb="1">
      <t>ガツ</t>
    </rPh>
    <phoneticPr fontId="1"/>
  </si>
  <si>
    <t>日</t>
    <rPh sb="0" eb="1">
      <t>ヒ</t>
    </rPh>
    <phoneticPr fontId="1"/>
  </si>
  <si>
    <t>建物名称
部屋番号</t>
    <phoneticPr fontId="1"/>
  </si>
  <si>
    <t>市町村
番地</t>
    <rPh sb="4" eb="6">
      <t>バンチ</t>
    </rPh>
    <phoneticPr fontId="1"/>
  </si>
  <si>
    <t>電話番号</t>
  </si>
  <si>
    <t>支社･支店
部署名</t>
    <phoneticPr fontId="1"/>
  </si>
  <si>
    <t>（イ）２級施工管理技士（電気工事、管工事又は電気通信工事）</t>
  </si>
  <si>
    <t>第一種電気工事士（試験合格）</t>
  </si>
  <si>
    <t>１級配管技能士（建築又はプラント）</t>
  </si>
  <si>
    <t>１級情報配線施工技能士</t>
  </si>
  <si>
    <t>高所作業車運転技能講習又は特別教育</t>
  </si>
  <si>
    <t>足場の組立て等作業主任者又は作業従事者特別教育</t>
  </si>
  <si>
    <t>小型移動式クレーン運転技能講習又は特別教育</t>
  </si>
  <si>
    <t>電気取扱業務（低圧）特別教育</t>
  </si>
  <si>
    <t>③ 以下の５資格のうち、いずれか３資格以上を有する</t>
    <phoneticPr fontId="1"/>
  </si>
  <si>
    <t>② 以下の４資格のうち、いずれか３資格以上を有する</t>
    <phoneticPr fontId="1"/>
  </si>
  <si>
    <t>玉掛け技能講習又は特別教育</t>
  </si>
  <si>
    <t>研削といしの取替え業務の特別教育</t>
  </si>
  <si>
    <t>ガス溶接技能講習又はアーク溶接特別教育</t>
  </si>
  <si>
    <t>特定粉じん作業特別教育</t>
  </si>
  <si>
    <t>（受講申込書式１）</t>
  </si>
  <si>
    <t>2業種目を申請する場合：</t>
    <rPh sb="1" eb="3">
      <t>ギョウシュ</t>
    </rPh>
    <rPh sb="3" eb="4">
      <t>メ</t>
    </rPh>
    <rPh sb="5" eb="7">
      <t>シンセイ</t>
    </rPh>
    <rPh sb="9" eb="11">
      <t>バアイ</t>
    </rPh>
    <phoneticPr fontId="1"/>
  </si>
  <si>
    <t>記入した日</t>
    <rPh sb="0" eb="2">
      <t>キニュウ</t>
    </rPh>
    <rPh sb="4" eb="5">
      <t>ヒ</t>
    </rPh>
    <phoneticPr fontId="1"/>
  </si>
  <si>
    <t>※西暦で記入</t>
    <phoneticPr fontId="1"/>
  </si>
  <si>
    <t>※携帯電話など日中連絡がとれる番号</t>
    <phoneticPr fontId="1"/>
  </si>
  <si>
    <t>※常に連絡が取れるアドレスを記入</t>
    <phoneticPr fontId="1"/>
  </si>
  <si>
    <t>希望する会場</t>
    <phoneticPr fontId="1"/>
  </si>
  <si>
    <t>2026年度 登録計装基幹技能者 認定講習</t>
    <phoneticPr fontId="1"/>
  </si>
  <si>
    <t>建設業：</t>
    <rPh sb="0" eb="3">
      <t>ケンセツギョウ</t>
    </rPh>
    <phoneticPr fontId="1"/>
  </si>
  <si>
    <t>受講者</t>
    <phoneticPr fontId="1"/>
  </si>
  <si>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</si>
  <si>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</si>
  <si>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</si>
  <si>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</si>
  <si>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</si>
  <si>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</si>
  <si>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</si>
  <si>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</si>
  <si>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</si>
  <si>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</si>
  <si>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</si>
  <si>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</si>
  <si>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</si>
  <si>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</si>
  <si>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</si>
  <si>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</si>
  <si>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</si>
  <si>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</si>
  <si>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</si>
  <si>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</si>
  <si>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</si>
  <si>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</si>
  <si>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</si>
  <si>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</si>
  <si>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</si>
  <si>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</si>
  <si>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</si>
  <si>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</si>
  <si>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</si>
  <si>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</si>
  <si>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</si>
  <si>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</si>
  <si>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</si>
  <si>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</si>
  <si>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</si>
  <si>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</si>
  <si>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</si>
  <si>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</si>
  <si>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</si>
  <si>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</si>
  <si>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</si>
  <si>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</si>
  <si>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</si>
  <si>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</si>
  <si>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</si>
  <si>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</si>
  <si>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</si>
  <si>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男</t>
    <rPh sb="0" eb="1">
      <t>オトコ</t>
    </rPh>
    <phoneticPr fontId="1"/>
  </si>
  <si>
    <t>女</t>
    <rPh sb="0" eb="1">
      <t>オンナ</t>
    </rPh>
    <phoneticPr fontId="1"/>
  </si>
  <si>
    <t>✔</t>
    <phoneticPr fontId="1"/>
  </si>
  <si>
    <t>東京会場</t>
  </si>
  <si>
    <t>大阪会場</t>
  </si>
  <si>
    <t>福岡会場</t>
  </si>
  <si>
    <t>（ア）２級計装士</t>
    <phoneticPr fontId="1"/>
  </si>
  <si>
    <t>✔</t>
  </si>
  <si>
    <t>※プルダウンリスト</t>
    <phoneticPr fontId="1"/>
  </si>
  <si>
    <t>（第1号様式）</t>
    <phoneticPr fontId="1"/>
  </si>
  <si>
    <t>証明者印</t>
    <rPh sb="0" eb="3">
      <t>ショウメイシャ</t>
    </rPh>
    <rPh sb="3" eb="4">
      <t>イン</t>
    </rPh>
    <phoneticPr fontId="1"/>
  </si>
  <si>
    <t>証明者との関係</t>
  </si>
  <si>
    <t>ソウビ　イチロウ</t>
    <phoneticPr fontId="1"/>
  </si>
  <si>
    <t>装備　一郎</t>
    <phoneticPr fontId="1"/>
  </si>
  <si>
    <t>横浜市中区本町○－△－□</t>
    <phoneticPr fontId="1"/>
  </si>
  <si>
    <t>○○アパート△△△号室</t>
    <phoneticPr fontId="1"/>
  </si>
  <si>
    <t>ｶﾌﾞｼｷｶﾞｲｼｬ　ｹｲｿｳｺｳｷﾞｮｳ</t>
    <phoneticPr fontId="1"/>
  </si>
  <si>
    <t>株式会社　計装工業</t>
    <phoneticPr fontId="1"/>
  </si>
  <si>
    <t>千代田区東神田○－△－□</t>
    <phoneticPr fontId="1"/>
  </si>
  <si>
    <t>09012345678</t>
    <phoneticPr fontId="1"/>
  </si>
  <si>
    <t>0312345678</t>
    <phoneticPr fontId="1"/>
  </si>
  <si>
    <t>ﾄｳｷｮｳｼﾃﾝ ｺｳｼﾞﾌﾞ ｾｺｳｶ</t>
    <phoneticPr fontId="1"/>
  </si>
  <si>
    <t>東京支店 工事部 施工課</t>
    <phoneticPr fontId="1"/>
  </si>
  <si>
    <t>証明者住所：</t>
    <rPh sb="0" eb="3">
      <t>ショウメイシャ</t>
    </rPh>
    <rPh sb="3" eb="5">
      <t>ジュウショ</t>
    </rPh>
    <phoneticPr fontId="1"/>
  </si>
  <si>
    <t>所属企業名：</t>
    <rPh sb="0" eb="2">
      <t>ショゾク</t>
    </rPh>
    <rPh sb="2" eb="5">
      <t>キギョウメイ</t>
    </rPh>
    <phoneticPr fontId="1"/>
  </si>
  <si>
    <t>証明者氏名：</t>
    <rPh sb="0" eb="3">
      <t>ショウメイシャ</t>
    </rPh>
    <rPh sb="3" eb="5">
      <t>シメイ</t>
    </rPh>
    <phoneticPr fontId="1"/>
  </si>
  <si>
    <t>建設業の種類</t>
    <rPh sb="0" eb="3">
      <t>ケンセツギョウ</t>
    </rPh>
    <rPh sb="4" eb="6">
      <t>シュルイ</t>
    </rPh>
    <phoneticPr fontId="1"/>
  </si>
  <si>
    <t>機械器具設置</t>
    <phoneticPr fontId="1"/>
  </si>
  <si>
    <t>工事業</t>
    <rPh sb="0" eb="3">
      <t>コウジギョウ</t>
    </rPh>
    <phoneticPr fontId="1"/>
  </si>
  <si>
    <t>電気</t>
  </si>
  <si>
    <t>電気</t>
    <rPh sb="0" eb="2">
      <t>デンキ</t>
    </rPh>
    <phoneticPr fontId="1"/>
  </si>
  <si>
    <t>管</t>
    <rPh sb="0" eb="1">
      <t>カン</t>
    </rPh>
    <phoneticPr fontId="1"/>
  </si>
  <si>
    <t>電気通信</t>
    <rPh sb="0" eb="2">
      <t>デンキ</t>
    </rPh>
    <rPh sb="2" eb="4">
      <t>ツウシン</t>
    </rPh>
    <phoneticPr fontId="1"/>
  </si>
  <si>
    <t>工事名称</t>
  </si>
  <si>
    <t>月</t>
    <rPh sb="0" eb="1">
      <t>ツキ</t>
    </rPh>
    <phoneticPr fontId="1"/>
  </si>
  <si>
    <t>～</t>
  </si>
  <si>
    <t>作業内容</t>
    <rPh sb="0" eb="4">
      <t>サギョウナイヨウ</t>
    </rPh>
    <phoneticPr fontId="1"/>
  </si>
  <si>
    <t>職長としての実務経験年数</t>
    <rPh sb="0" eb="2">
      <t>ショクチョウ</t>
    </rPh>
    <rPh sb="6" eb="8">
      <t>ジツム</t>
    </rPh>
    <rPh sb="8" eb="12">
      <t>ケイケンネンスウ</t>
    </rPh>
    <phoneticPr fontId="1"/>
  </si>
  <si>
    <t>工事</t>
    <rPh sb="0" eb="2">
      <t>コウジ</t>
    </rPh>
    <phoneticPr fontId="1"/>
  </si>
  <si>
    <t>実務経験</t>
    <rPh sb="0" eb="4">
      <t>ジツムケイケン</t>
    </rPh>
    <phoneticPr fontId="1"/>
  </si>
  <si>
    <t>現場施工</t>
    <rPh sb="0" eb="4">
      <t>ゲンバセコウ</t>
    </rPh>
    <phoneticPr fontId="1"/>
  </si>
  <si>
    <t>ヶ月</t>
    <rPh sb="1" eb="2">
      <t>ゲツ</t>
    </rPh>
    <phoneticPr fontId="1"/>
  </si>
  <si>
    <t>実務経験年数</t>
    <rPh sb="0" eb="2">
      <t>ジツム</t>
    </rPh>
    <rPh sb="2" eb="6">
      <t>ケイケンネンスウ</t>
    </rPh>
    <phoneticPr fontId="1"/>
  </si>
  <si>
    <t>実務経験年数の合計</t>
    <rPh sb="0" eb="4">
      <t>ジツムケイケン</t>
    </rPh>
    <rPh sb="4" eb="6">
      <t>ネンスウ</t>
    </rPh>
    <rPh sb="7" eb="9">
      <t>ゴウケイ</t>
    </rPh>
    <phoneticPr fontId="1"/>
  </si>
  <si>
    <t>月</t>
    <phoneticPr fontId="1"/>
  </si>
  <si>
    <t>職長</t>
    <rPh sb="0" eb="2">
      <t>ショクチョウ</t>
    </rPh>
    <phoneticPr fontId="1"/>
  </si>
  <si>
    <t>職長
欄</t>
    <rPh sb="0" eb="2">
      <t>ショクチョウ</t>
    </rPh>
    <rPh sb="3" eb="4">
      <t>ラン</t>
    </rPh>
    <phoneticPr fontId="1"/>
  </si>
  <si>
    <t>○○ショッピングモール□□店 新築電気設備工事のうち中央監視工事</t>
    <phoneticPr fontId="1"/>
  </si>
  <si>
    <t>○○病院 熱源改修工事のうちの電気計装工事</t>
    <phoneticPr fontId="1"/>
  </si>
  <si>
    <t>〇〇㈱□□発電所構内 保守工事のうち計器取替工事</t>
    <phoneticPr fontId="1"/>
  </si>
  <si>
    <t>○○発電所新設工事 インフラ幹線設備工事のうち電力監視システム工事</t>
    <phoneticPr fontId="1"/>
  </si>
  <si>
    <t>〇〇横浜ビル 新築電気設備工事のうち中央監視工事</t>
  </si>
  <si>
    <t>○○㈱□□工場△△装置設置工事 電気計装工事</t>
  </si>
  <si>
    <t>○○㈱□□事業所△△プラント建設　電気計装工事</t>
  </si>
  <si>
    <t>○○㈱□□物流倉庫 新築電気設備工事のうち中央監視工事</t>
  </si>
  <si>
    <t>〇〇ガス㈱□□工場 LNG流量･圧力計更新工事</t>
  </si>
  <si>
    <t>㈱〇〇化学□□工場△△プラント 定修工事 電気計装工事</t>
    <phoneticPr fontId="1"/>
  </si>
  <si>
    <t>建設業
の種類</t>
    <rPh sb="0" eb="3">
      <t>ケンセツギョウ</t>
    </rPh>
    <rPh sb="5" eb="7">
      <t>シュルイ</t>
    </rPh>
    <phoneticPr fontId="1"/>
  </si>
  <si>
    <t>○○事業所５CN装置 K8高速化計装工事</t>
  </si>
  <si>
    <t>○○バイオマス発電所建設 電気計装工事</t>
    <phoneticPr fontId="1"/>
  </si>
  <si>
    <t>〇〇㈱□□工場△△ライン 制御配線工事</t>
  </si>
  <si>
    <t>受講申請者生年月日</t>
    <rPh sb="0" eb="2">
      <t>ジュコウ</t>
    </rPh>
    <rPh sb="2" eb="5">
      <t>シンセイシャ</t>
    </rPh>
    <phoneticPr fontId="1"/>
  </si>
  <si>
    <t>受講申請者</t>
    <phoneticPr fontId="1"/>
  </si>
  <si>
    <t>所属企業</t>
    <phoneticPr fontId="1"/>
  </si>
  <si>
    <t>社長と社員</t>
    <rPh sb="0" eb="2">
      <t>シャチョウ</t>
    </rPh>
    <rPh sb="3" eb="5">
      <t>シャイン</t>
    </rPh>
    <phoneticPr fontId="1"/>
  </si>
  <si>
    <t>職長経験</t>
    <rPh sb="0" eb="2">
      <t>ショクチョウ</t>
    </rPh>
    <rPh sb="2" eb="4">
      <t>ケイケン</t>
    </rPh>
    <phoneticPr fontId="1"/>
  </si>
  <si>
    <t>誓約欄</t>
    <rPh sb="0" eb="2">
      <t>セイヤク</t>
    </rPh>
    <rPh sb="2" eb="3">
      <t>ラン</t>
    </rPh>
    <phoneticPr fontId="1"/>
  </si>
  <si>
    <t>受講者署名</t>
    <rPh sb="0" eb="3">
      <t>ジュコウシャ</t>
    </rPh>
    <rPh sb="3" eb="5">
      <t>ショメイ</t>
    </rPh>
    <phoneticPr fontId="1"/>
  </si>
  <si>
    <t>㊞</t>
    <phoneticPr fontId="1"/>
  </si>
  <si>
    <t>○△ビル</t>
    <phoneticPr fontId="1"/>
  </si>
  <si>
    <t>12345@keisosekou.co.jp</t>
    <phoneticPr fontId="1"/>
  </si>
  <si>
    <t>開始した年月</t>
    <rPh sb="0" eb="2">
      <t>カイシ</t>
    </rPh>
    <rPh sb="4" eb="6">
      <t>ネンゲツ</t>
    </rPh>
    <phoneticPr fontId="1"/>
  </si>
  <si>
    <t>完了した年月</t>
    <rPh sb="0" eb="2">
      <t>カンリョウ</t>
    </rPh>
    <rPh sb="4" eb="6">
      <t>ネンゲツ</t>
    </rPh>
    <phoneticPr fontId="1"/>
  </si>
  <si>
    <t>（自動入力）</t>
    <rPh sb="1" eb="3">
      <t>ジドウ</t>
    </rPh>
    <rPh sb="3" eb="5">
      <t>ニュウリョク</t>
    </rPh>
    <phoneticPr fontId="1"/>
  </si>
  <si>
    <t>資格等の証明</t>
    <phoneticPr fontId="1"/>
  </si>
  <si>
    <t>（受講申込書式２）</t>
    <phoneticPr fontId="1"/>
  </si>
  <si>
    <t>（受講申込書式３）</t>
    <phoneticPr fontId="1"/>
  </si>
  <si>
    <t>（受講申込書式４）</t>
    <phoneticPr fontId="1"/>
  </si>
  <si>
    <t>受講料払込の証明</t>
    <phoneticPr fontId="1"/>
  </si>
  <si>
    <t>◆振込み先</t>
  </si>
  <si>
    <t>受講料は、次の口座にお振込み下さい。</t>
  </si>
  <si>
    <t>金融機関</t>
  </si>
  <si>
    <t>店名</t>
  </si>
  <si>
    <t xml:space="preserve">預金種目 </t>
  </si>
  <si>
    <t>口座番号</t>
  </si>
  <si>
    <t>◆返金口座</t>
    <phoneticPr fontId="1"/>
  </si>
  <si>
    <t>）</t>
    <phoneticPr fontId="1"/>
  </si>
  <si>
    <t>（銀行コード：</t>
    <rPh sb="1" eb="3">
      <t>ギンコウ</t>
    </rPh>
    <phoneticPr fontId="1"/>
  </si>
  <si>
    <t>銀行</t>
    <rPh sb="0" eb="2">
      <t>ギンコウ</t>
    </rPh>
    <phoneticPr fontId="1"/>
  </si>
  <si>
    <t>支店</t>
    <rPh sb="0" eb="2">
      <t>シテン</t>
    </rPh>
    <phoneticPr fontId="1"/>
  </si>
  <si>
    <t>普通</t>
    <rPh sb="0" eb="2">
      <t>フツウ</t>
    </rPh>
    <phoneticPr fontId="1"/>
  </si>
  <si>
    <t>口座名義</t>
    <rPh sb="2" eb="4">
      <t>メイギ</t>
    </rPh>
    <phoneticPr fontId="1"/>
  </si>
  <si>
    <t>（店　番：</t>
    <rPh sb="1" eb="2">
      <t>ミセ</t>
    </rPh>
    <rPh sb="3" eb="4">
      <t>バン</t>
    </rPh>
    <phoneticPr fontId="1"/>
  </si>
  <si>
    <t>みずほ</t>
    <phoneticPr fontId="1"/>
  </si>
  <si>
    <t>０００１</t>
    <phoneticPr fontId="1"/>
  </si>
  <si>
    <t>１３０</t>
    <phoneticPr fontId="1"/>
  </si>
  <si>
    <t>新橋</t>
    <phoneticPr fontId="1"/>
  </si>
  <si>
    <t>０９９９１４２</t>
    <phoneticPr fontId="1"/>
  </si>
  <si>
    <t>一般社団法人日本計装工業会</t>
    <phoneticPr fontId="1"/>
  </si>
  <si>
    <t>ｲｯﾊﾟﾝｼｬﾀﾞﾝﾎｳｼﾞﾝﾆﾎﾝｹｲｿｳｺｳｷﾞｮｳｶｲ</t>
    <phoneticPr fontId="1"/>
  </si>
  <si>
    <t>顔写真</t>
    <rPh sb="0" eb="1">
      <t>カオ</t>
    </rPh>
    <rPh sb="1" eb="3">
      <t>シャシン</t>
    </rPh>
    <phoneticPr fontId="1"/>
  </si>
  <si>
    <t>郵便番号</t>
    <rPh sb="0" eb="4">
      <t>ユウビンバンゴウ</t>
    </rPh>
    <phoneticPr fontId="1"/>
  </si>
  <si>
    <r>
      <t>実務経験</t>
    </r>
    <r>
      <rPr>
        <b/>
        <sz val="18"/>
        <rFont val="游ゴシック"/>
        <family val="3"/>
        <charset val="128"/>
        <scheme val="minor"/>
      </rPr>
      <t>詳細</t>
    </r>
    <rPh sb="4" eb="6">
      <t>ショウサイ</t>
    </rPh>
    <phoneticPr fontId="1"/>
  </si>
  <si>
    <t>実務経験証明書</t>
    <phoneticPr fontId="1"/>
  </si>
  <si>
    <t>受講資格を満たす条件</t>
    <phoneticPr fontId="1"/>
  </si>
  <si>
    <r>
      <t>(ア)(イ)(ウ)のいずれか1つ以上に</t>
    </r>
    <r>
      <rPr>
        <sz val="11"/>
        <color theme="1"/>
        <rFont val="Segoe UI Symbol"/>
        <family val="3"/>
      </rPr>
      <t>✔</t>
    </r>
    <r>
      <rPr>
        <sz val="11"/>
        <color theme="1"/>
        <rFont val="游ゴシック"/>
        <family val="3"/>
        <charset val="128"/>
        <scheme val="minor"/>
      </rPr>
      <t>点をいれてください</t>
    </r>
    <rPh sb="16" eb="18">
      <t>イジョウ</t>
    </rPh>
    <rPh sb="20" eb="21">
      <t>テン</t>
    </rPh>
    <phoneticPr fontId="1"/>
  </si>
  <si>
    <t>酸素欠乏危険作業主任者（第1種又は第2種）又は特別教育</t>
    <phoneticPr fontId="1"/>
  </si>
  <si>
    <r>
      <t>いずれか1つ以上に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</si>
  <si>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いずれか3つ以上に　</t>
    </r>
    <r>
      <rPr>
        <sz val="11"/>
        <color theme="1"/>
        <rFont val="Segoe UI Symbol"/>
        <family val="3"/>
      </rPr>
      <t>✔</t>
    </r>
    <r>
      <rPr>
        <sz val="11"/>
        <color theme="1"/>
        <rFont val="游ゴシック"/>
        <family val="3"/>
        <charset val="128"/>
        <scheme val="minor"/>
      </rPr>
      <t>点を入れてください</t>
    </r>
    <rPh sb="6" eb="8">
      <t>イジョウ</t>
    </rPh>
    <rPh sb="11" eb="12">
      <t>テン</t>
    </rPh>
    <rPh sb="13" eb="14">
      <t>イ</t>
    </rPh>
    <phoneticPr fontId="1"/>
  </si>
  <si>
    <r>
      <t>酸素欠乏危険作業主任者</t>
    </r>
    <r>
      <rPr>
        <sz val="9"/>
        <color theme="1"/>
        <rFont val="游ゴシック"/>
        <family val="3"/>
        <charset val="128"/>
        <scheme val="minor"/>
      </rPr>
      <t>（第1種又は第2種）</t>
    </r>
    <r>
      <rPr>
        <sz val="11"/>
        <color theme="1"/>
        <rFont val="游ゴシック"/>
        <family val="2"/>
        <charset val="128"/>
        <scheme val="minor"/>
      </rPr>
      <t>又は特別教育</t>
    </r>
    <phoneticPr fontId="1"/>
  </si>
  <si>
    <t>（ウ）以下の①から③のすべてを満たすもの</t>
    <phoneticPr fontId="1"/>
  </si>
  <si>
    <t>（ウ）③入力資格数のチェック表示用</t>
    <rPh sb="4" eb="6">
      <t>ニュウリョク</t>
    </rPh>
    <rPh sb="6" eb="9">
      <t>シカクスウ</t>
    </rPh>
    <rPh sb="14" eb="16">
      <t>ヒョウジ</t>
    </rPh>
    <rPh sb="16" eb="17">
      <t>ヨウ</t>
    </rPh>
    <phoneticPr fontId="1"/>
  </si>
  <si>
    <t>（ウ）②入力資格数のチェック表示用</t>
    <rPh sb="4" eb="6">
      <t>ニュウリョク</t>
    </rPh>
    <rPh sb="6" eb="9">
      <t>シカクスウ</t>
    </rPh>
    <rPh sb="14" eb="16">
      <t>ヒョウジ</t>
    </rPh>
    <rPh sb="16" eb="17">
      <t>ヨウ</t>
    </rPh>
    <phoneticPr fontId="1"/>
  </si>
  <si>
    <t>（ウ）①入力資格数のチェック表示用</t>
    <rPh sb="4" eb="6">
      <t>ニュウリョク</t>
    </rPh>
    <rPh sb="6" eb="9">
      <t>シカクスウ</t>
    </rPh>
    <rPh sb="14" eb="16">
      <t>ヒョウジ</t>
    </rPh>
    <rPh sb="16" eb="17">
      <t>ヨウ</t>
    </rPh>
    <phoneticPr fontId="1"/>
  </si>
  <si>
    <t>※電気工事業／管工事業／機械器具設置工事業／電気通信工事業から選択</t>
    <rPh sb="1" eb="3">
      <t>デンキ</t>
    </rPh>
    <rPh sb="3" eb="6">
      <t>コウジギョウ</t>
    </rPh>
    <rPh sb="7" eb="8">
      <t>カン</t>
    </rPh>
    <rPh sb="8" eb="11">
      <t>コウジギョウ</t>
    </rPh>
    <rPh sb="12" eb="16">
      <t>キカイキグ</t>
    </rPh>
    <rPh sb="16" eb="18">
      <t>セッチ</t>
    </rPh>
    <rPh sb="18" eb="21">
      <t>コウジギョウ</t>
    </rPh>
    <rPh sb="22" eb="24">
      <t>デンキ</t>
    </rPh>
    <rPh sb="24" eb="26">
      <t>ツウシン</t>
    </rPh>
    <rPh sb="26" eb="29">
      <t>コウジギョウ</t>
    </rPh>
    <phoneticPr fontId="1"/>
  </si>
  <si>
    <t>「顔写真」画像データの挿入方法</t>
    <rPh sb="1" eb="4">
      <t>カオジャシン</t>
    </rPh>
    <rPh sb="11" eb="13">
      <t>ソウニュウ</t>
    </rPh>
    <rPh sb="13" eb="15">
      <t>ホウホウ</t>
    </rPh>
    <phoneticPr fontId="1"/>
  </si>
  <si>
    <t>試験検査</t>
    <rPh sb="0" eb="2">
      <t>シケン</t>
    </rPh>
    <rPh sb="2" eb="4">
      <t>ケンサ</t>
    </rPh>
    <phoneticPr fontId="1"/>
  </si>
  <si>
    <t>Start</t>
    <phoneticPr fontId="1"/>
  </si>
  <si>
    <t>End</t>
    <phoneticPr fontId="1"/>
  </si>
  <si>
    <t>重複</t>
    <rPh sb="0" eb="2">
      <t>チョウフク</t>
    </rPh>
    <phoneticPr fontId="1"/>
  </si>
  <si>
    <t>※受講資格のチェック表示用</t>
    <rPh sb="1" eb="3">
      <t>ジュコウ</t>
    </rPh>
    <rPh sb="3" eb="5">
      <t>シカク</t>
    </rPh>
    <rPh sb="10" eb="12">
      <t>ヒョウジ</t>
    </rPh>
    <rPh sb="12" eb="13">
      <t>ヨウ</t>
    </rPh>
    <phoneticPr fontId="1"/>
  </si>
  <si>
    <t>※重複期間の判定用（期間の条件付き書式）</t>
    <rPh sb="1" eb="3">
      <t>ジュウフク</t>
    </rPh>
    <rPh sb="3" eb="5">
      <t>キカン</t>
    </rPh>
    <rPh sb="6" eb="8">
      <t>ハンテイ</t>
    </rPh>
    <rPh sb="8" eb="9">
      <t>ヨウ</t>
    </rPh>
    <rPh sb="10" eb="12">
      <t>キカン</t>
    </rPh>
    <rPh sb="13" eb="16">
      <t>ジョウケンツ</t>
    </rPh>
    <rPh sb="17" eb="19">
      <t>ショシキ</t>
    </rPh>
    <phoneticPr fontId="1"/>
  </si>
  <si>
    <t>StartとEndが同一の場合は、1ヵ月でカウント</t>
    <rPh sb="10" eb="12">
      <t>ドウイツ</t>
    </rPh>
    <rPh sb="13" eb="15">
      <t>バアイ</t>
    </rPh>
    <rPh sb="19" eb="20">
      <t>ゲツ</t>
    </rPh>
    <phoneticPr fontId="1"/>
  </si>
  <si>
    <t>申請する建設業の種類</t>
    <phoneticPr fontId="1"/>
  </si>
  <si>
    <t>期間</t>
    <rPh sb="0" eb="2">
      <t>ツキスウ</t>
    </rPh>
    <phoneticPr fontId="1"/>
  </si>
  <si>
    <t xml:space="preserve"> 1業種のみ申請の場合</t>
    <rPh sb="2" eb="4">
      <t>ギョウシュ</t>
    </rPh>
    <rPh sb="6" eb="8">
      <t>シンセイ</t>
    </rPh>
    <rPh sb="9" eb="11">
      <t>バアイ</t>
    </rPh>
    <phoneticPr fontId="1"/>
  </si>
  <si>
    <t xml:space="preserve"> 2業種申請する場合</t>
    <rPh sb="2" eb="4">
      <t>ギョウシュ</t>
    </rPh>
    <rPh sb="4" eb="6">
      <t>シンセイ</t>
    </rPh>
    <rPh sb="8" eb="10">
      <t>バアイ</t>
    </rPh>
    <phoneticPr fontId="1"/>
  </si>
  <si>
    <t>「職長教育修了証」画像データの挿入方法</t>
    <rPh sb="1" eb="3">
      <t>ショクチョウ</t>
    </rPh>
    <rPh sb="3" eb="5">
      <t>キョウイク</t>
    </rPh>
    <rPh sb="5" eb="8">
      <t>シュウリョウショウ</t>
    </rPh>
    <rPh sb="15" eb="17">
      <t>ソウニュウ</t>
    </rPh>
    <rPh sb="17" eb="19">
      <t>ホウホウ</t>
    </rPh>
    <phoneticPr fontId="1"/>
  </si>
  <si>
    <t>①「顔写真」の画像データをパソコンに保存</t>
    <rPh sb="2" eb="3">
      <t>カオ</t>
    </rPh>
    <rPh sb="3" eb="5">
      <t>シャシン</t>
    </rPh>
    <rPh sb="7" eb="9">
      <t>ガゾウ</t>
    </rPh>
    <rPh sb="18" eb="20">
      <t>ホゾン</t>
    </rPh>
    <phoneticPr fontId="1"/>
  </si>
  <si>
    <t>「振込み証明書」画像データの挿入方法</t>
    <rPh sb="1" eb="3">
      <t>フリコ</t>
    </rPh>
    <rPh sb="4" eb="7">
      <t>ショウメイショ</t>
    </rPh>
    <rPh sb="14" eb="16">
      <t>ソウニュウ</t>
    </rPh>
    <rPh sb="16" eb="18">
      <t>ホウホウ</t>
    </rPh>
    <phoneticPr fontId="1"/>
  </si>
  <si>
    <t>② 申込書の「画像データ挿入枠」を選択</t>
    <rPh sb="2" eb="5">
      <t>モウシコミショ</t>
    </rPh>
    <rPh sb="7" eb="9">
      <t>ガゾウ</t>
    </rPh>
    <rPh sb="14" eb="15">
      <t>ワク</t>
    </rPh>
    <rPh sb="17" eb="19">
      <t>センタク</t>
    </rPh>
    <phoneticPr fontId="1"/>
  </si>
  <si>
    <t>③ Excelメニューバーの「挿入」をクリック</t>
    <phoneticPr fontId="1"/>
  </si>
  <si>
    <t>④ 表示されたツールバーの「図」をクリック</t>
    <phoneticPr fontId="1"/>
  </si>
  <si>
    <t>⑥ エクスプローラが立ち上がるので、保存した画像データがあるフォルダへ移動</t>
    <phoneticPr fontId="1"/>
  </si>
  <si>
    <t>２級計装士</t>
    <phoneticPr fontId="1"/>
  </si>
  <si>
    <r>
      <t>２級施工管理技士</t>
    </r>
    <r>
      <rPr>
        <sz val="9"/>
        <color theme="1"/>
        <rFont val="游ゴシック"/>
        <family val="3"/>
        <charset val="128"/>
        <scheme val="minor"/>
      </rPr>
      <t>（電気工事、管工事又は電気通信工事）</t>
    </r>
    <phoneticPr fontId="1"/>
  </si>
  <si>
    <t>「資格等証明書」画像データの挿入方法</t>
    <rPh sb="1" eb="3">
      <t>シカク</t>
    </rPh>
    <rPh sb="3" eb="4">
      <t>トウ</t>
    </rPh>
    <rPh sb="4" eb="7">
      <t>ショウメイショ</t>
    </rPh>
    <rPh sb="14" eb="16">
      <t>ソウニュウ</t>
    </rPh>
    <rPh sb="16" eb="18">
      <t>ホウホウ</t>
    </rPh>
    <phoneticPr fontId="1"/>
  </si>
  <si>
    <t>貼付済み</t>
    <rPh sb="0" eb="2">
      <t>チョウフ</t>
    </rPh>
    <rPh sb="2" eb="3">
      <t>ズ</t>
    </rPh>
    <phoneticPr fontId="1"/>
  </si>
  <si>
    <t>（プルダウンメニューから選択）</t>
  </si>
  <si>
    <r>
      <t>工事業に</t>
    </r>
    <r>
      <rPr>
        <sz val="11"/>
        <color theme="1"/>
        <rFont val="游ゴシック"/>
        <family val="3"/>
        <charset val="128"/>
        <scheme val="minor"/>
      </rPr>
      <t>係る受講申込者の実務経験の内容は、</t>
    </r>
    <r>
      <rPr>
        <sz val="11"/>
        <rFont val="游ゴシック"/>
        <family val="3"/>
        <charset val="128"/>
        <scheme val="minor"/>
      </rPr>
      <t>実務経験詳細</t>
    </r>
    <r>
      <rPr>
        <sz val="11"/>
        <color theme="1"/>
        <rFont val="游ゴシック"/>
        <family val="3"/>
        <charset val="128"/>
        <scheme val="minor"/>
      </rPr>
      <t>のとおりであることを証明します。</t>
    </r>
    <rPh sb="0" eb="3">
      <t>コウジギョウ</t>
    </rPh>
    <rPh sb="21" eb="23">
      <t>ジツム</t>
    </rPh>
    <rPh sb="23" eb="25">
      <t>ケイケン</t>
    </rPh>
    <rPh sb="25" eb="27">
      <t>ショウサイ</t>
    </rPh>
    <phoneticPr fontId="1"/>
  </si>
  <si>
    <t>この証明事項に事実と相違がある場合は、本講習を修了したことを取り消されても異存のないことを誓約いたします。</t>
    <phoneticPr fontId="1"/>
  </si>
  <si>
    <r>
      <t>◆</t>
    </r>
    <r>
      <rPr>
        <b/>
        <u/>
        <sz val="11"/>
        <color theme="1"/>
        <rFont val="游ゴシック"/>
        <family val="3"/>
        <charset val="128"/>
        <scheme val="minor"/>
      </rPr>
      <t>申請者（受講者）本人が事業主の場合</t>
    </r>
    <r>
      <rPr>
        <sz val="11"/>
        <color theme="1"/>
        <rFont val="游ゴシック"/>
        <family val="3"/>
        <charset val="128"/>
        <scheme val="minor"/>
      </rPr>
      <t xml:space="preserve">は、誓約書欄に署名（自筆）、捺印をしてください。 </t>
    </r>
    <phoneticPr fontId="1"/>
  </si>
  <si>
    <t>※仙台会場／東京会場／大阪会場／広島会場／福岡会場から選択</t>
    <phoneticPr fontId="1"/>
  </si>
  <si>
    <t>※実務経験月数の自動集計</t>
    <rPh sb="1" eb="3">
      <t>ジツム</t>
    </rPh>
    <rPh sb="3" eb="5">
      <t>ケイケン</t>
    </rPh>
    <rPh sb="5" eb="7">
      <t>ツキスウ</t>
    </rPh>
    <rPh sb="8" eb="10">
      <t>ジドウ</t>
    </rPh>
    <rPh sb="10" eb="12">
      <t>シュウケイ</t>
    </rPh>
    <phoneticPr fontId="1"/>
  </si>
  <si>
    <t>画像データ挿入枠</t>
    <rPh sb="0" eb="2">
      <t>ガゾウ</t>
    </rPh>
    <rPh sb="5" eb="7">
      <t>ソウニュウ</t>
    </rPh>
    <rPh sb="7" eb="8">
      <t>ワク</t>
    </rPh>
    <phoneticPr fontId="1"/>
  </si>
  <si>
    <t>② 申込書の「画像データ挿入枠」の下を選択</t>
    <rPh sb="2" eb="5">
      <t>モウシコミショ</t>
    </rPh>
    <rPh sb="7" eb="9">
      <t>ガゾウ</t>
    </rPh>
    <rPh sb="14" eb="15">
      <t>ワク</t>
    </rPh>
    <rPh sb="17" eb="18">
      <t>シタ</t>
    </rPh>
    <rPh sb="19" eb="21">
      <t>センタク</t>
    </rPh>
    <phoneticPr fontId="1"/>
  </si>
  <si>
    <t>⑦「資格等証明書」が見つかったらその画像を選択して「挿入(S)」をクリック</t>
    <phoneticPr fontId="1"/>
  </si>
  <si>
    <t>⑤「画像」→「セルの上に配置(O)」→「このデバイス...(D)」の順にクリック</t>
    <rPh sb="2" eb="4">
      <t>ガゾウ</t>
    </rPh>
    <rPh sb="10" eb="11">
      <t>ウエ</t>
    </rPh>
    <rPh sb="12" eb="14">
      <t>ハイチ</t>
    </rPh>
    <rPh sb="34" eb="35">
      <t>ジュン</t>
    </rPh>
    <phoneticPr fontId="1"/>
  </si>
  <si>
    <t>⑧ 枠内に収まるように画像の寸法を調整して配置</t>
    <phoneticPr fontId="1"/>
  </si>
  <si>
    <t>⑤「画像」→「セルの上に配置(Ｏ)」→「このデバイス...(D)」の順にクリック</t>
    <rPh sb="2" eb="4">
      <t>ガゾウ</t>
    </rPh>
    <rPh sb="10" eb="11">
      <t>ジョウ</t>
    </rPh>
    <rPh sb="12" eb="14">
      <t>ハイチ</t>
    </rPh>
    <rPh sb="34" eb="35">
      <t>ジュン</t>
    </rPh>
    <phoneticPr fontId="1"/>
  </si>
  <si>
    <t>⑦「職長教育修了証」が見つかったらその画像を選択して「挿入(S)」をクリック</t>
    <phoneticPr fontId="1"/>
  </si>
  <si>
    <t>⑧ 枠内に収まるように画像の寸法を調整して配置</t>
    <rPh sb="2" eb="4">
      <t>ワクナイ</t>
    </rPh>
    <rPh sb="5" eb="6">
      <t>オサ</t>
    </rPh>
    <rPh sb="11" eb="13">
      <t>ガゾウ</t>
    </rPh>
    <rPh sb="14" eb="16">
      <t>スンポウ</t>
    </rPh>
    <rPh sb="17" eb="19">
      <t>チョウセイ</t>
    </rPh>
    <rPh sb="21" eb="23">
      <t>ハイチ</t>
    </rPh>
    <phoneticPr fontId="1"/>
  </si>
  <si>
    <t>⑦「振込み証明書」が見つかったらその画像を選択して「挿入(S)」をクリック</t>
    <phoneticPr fontId="1"/>
  </si>
  <si>
    <t>※記入欄</t>
    <rPh sb="1" eb="3">
      <t>キニュウ</t>
    </rPh>
    <rPh sb="3" eb="4">
      <t>ラン</t>
    </rPh>
    <phoneticPr fontId="1"/>
  </si>
  <si>
    <t>※実務経験として入力出来る最終年月</t>
    <rPh sb="1" eb="3">
      <t>ジツム</t>
    </rPh>
    <rPh sb="3" eb="5">
      <t>ケイケン</t>
    </rPh>
    <rPh sb="8" eb="12">
      <t>ニュウリョクデキ</t>
    </rPh>
    <rPh sb="13" eb="15">
      <t>サイシュウ</t>
    </rPh>
    <rPh sb="15" eb="17">
      <t>ネンゲツ</t>
    </rPh>
    <phoneticPr fontId="1"/>
  </si>
  <si>
    <t>①「資格等証明書」を写真またはスキャナーで画像データ化してパソコンに保存</t>
    <rPh sb="2" eb="4">
      <t>シカク</t>
    </rPh>
    <rPh sb="4" eb="5">
      <t>トウ</t>
    </rPh>
    <rPh sb="5" eb="8">
      <t>ショウメイショ</t>
    </rPh>
    <rPh sb="10" eb="12">
      <t>シャシン</t>
    </rPh>
    <rPh sb="12" eb="13">
      <t>マタ</t>
    </rPh>
    <rPh sb="20" eb="22">
      <t>ガゾウ</t>
    </rPh>
    <rPh sb="25" eb="26">
      <t>カ</t>
    </rPh>
    <rPh sb="33" eb="35">
      <t>ホゾン</t>
    </rPh>
    <phoneticPr fontId="1"/>
  </si>
  <si>
    <t>①「職長教育修了証」を写真またはスキャナーで画像データ化してパソコンに保存</t>
    <rPh sb="2" eb="4">
      <t>ショクチョウ</t>
    </rPh>
    <rPh sb="4" eb="6">
      <t>キョウイク</t>
    </rPh>
    <rPh sb="6" eb="9">
      <t>シュウリョウショウ</t>
    </rPh>
    <rPh sb="11" eb="13">
      <t>シャシン</t>
    </rPh>
    <rPh sb="13" eb="14">
      <t>マタ</t>
    </rPh>
    <rPh sb="21" eb="23">
      <t>ガゾウ</t>
    </rPh>
    <rPh sb="26" eb="27">
      <t>カ</t>
    </rPh>
    <rPh sb="34" eb="36">
      <t>ホゾン</t>
    </rPh>
    <phoneticPr fontId="1"/>
  </si>
  <si>
    <t>①「振込み証明書」を写真またはスキャナーで画像データ化してパソコンに保存</t>
    <rPh sb="2" eb="4">
      <t>フリコ</t>
    </rPh>
    <rPh sb="5" eb="8">
      <t>ショウメイショ</t>
    </rPh>
    <rPh sb="10" eb="12">
      <t>シャシン</t>
    </rPh>
    <rPh sb="12" eb="13">
      <t>マタ</t>
    </rPh>
    <rPh sb="20" eb="22">
      <t>ガゾウ</t>
    </rPh>
    <rPh sb="25" eb="26">
      <t>カ</t>
    </rPh>
    <rPh sb="33" eb="35">
      <t>ホゾン</t>
    </rPh>
    <phoneticPr fontId="1"/>
  </si>
  <si>
    <t>仙台会場</t>
    <rPh sb="0" eb="2">
      <t>センダイ</t>
    </rPh>
    <rPh sb="2" eb="4">
      <t>カイジョウ</t>
    </rPh>
    <phoneticPr fontId="1"/>
  </si>
  <si>
    <t>広島会場</t>
    <rPh sb="0" eb="2">
      <t>ヒロシマ</t>
    </rPh>
    <phoneticPr fontId="1"/>
  </si>
  <si>
    <t>当座</t>
    <rPh sb="0" eb="2">
      <t>トウザ</t>
    </rPh>
    <phoneticPr fontId="1"/>
  </si>
  <si>
    <t>普通</t>
    <rPh sb="0" eb="2">
      <t>フツウ</t>
    </rPh>
    <phoneticPr fontId="1"/>
  </si>
  <si>
    <t>⑦「顔写真」が見つかったらその画像を選択して「挿入(S)」をクリック
⑧ 枠内に収まるように画像の寸法を調整して配置</t>
    <phoneticPr fontId="1"/>
  </si>
  <si>
    <t>受講申込書</t>
    <phoneticPr fontId="1"/>
  </si>
  <si>
    <t>　※画像データの容量は1画像あたり500kB以下にしてください</t>
    <rPh sb="2" eb="4">
      <t>ガゾウ</t>
    </rPh>
    <rPh sb="12" eb="14">
      <t>ガゾウ</t>
    </rPh>
    <phoneticPr fontId="1"/>
  </si>
  <si>
    <t>　（Microsoft フォトの｢画像のサイズ変更｣で容量変更が可能）</t>
    <phoneticPr fontId="1"/>
  </si>
  <si>
    <t>　　※画像データの容量は1画像あたり500kB以下にしてください</t>
    <rPh sb="3" eb="5">
      <t>ガゾウ</t>
    </rPh>
    <rPh sb="13" eb="15">
      <t>ガゾウ</t>
    </rPh>
    <phoneticPr fontId="1"/>
  </si>
  <si>
    <t>　　（Microsoft フォトの｢画像のサイズ変更｣で容量変更が可能）</t>
    <phoneticPr fontId="1"/>
  </si>
  <si>
    <t>　スキャナーでPDF化したデータは、画像形式（JPEGやTIFF等）へ変換</t>
    <rPh sb="10" eb="11">
      <t>カ</t>
    </rPh>
    <rPh sb="20" eb="22">
      <t>ケイシキ</t>
    </rPh>
    <rPh sb="35" eb="37">
      <t>ヘンカン</t>
    </rPh>
    <phoneticPr fontId="1"/>
  </si>
  <si>
    <t>　※画像データの容量は1MB以下にしてください</t>
    <rPh sb="2" eb="4">
      <t>ガゾウ</t>
    </rPh>
    <rPh sb="8" eb="10">
      <t>ヨウリョウ</t>
    </rPh>
    <rPh sb="14" eb="16">
      <t>イカ</t>
    </rPh>
    <phoneticPr fontId="1"/>
  </si>
  <si>
    <t>　（Microsoft フォトの｢画像のサイズ変更｣で容量変更が可能）</t>
    <phoneticPr fontId="1"/>
  </si>
  <si>
    <t>　　※画像データの容量は500kB以下にしてください</t>
    <rPh sb="3" eb="5">
      <t>ガゾウ</t>
    </rPh>
    <phoneticPr fontId="1"/>
  </si>
  <si>
    <r>
      <t>本シートは、実務経験詳細を記入後に印刷して、証明者の記名押印の後にスキャナーでPDFデータとしてください。
受講申込申請の際は、</t>
    </r>
    <r>
      <rPr>
        <b/>
        <u/>
        <sz val="12"/>
        <color rgb="FFC00000"/>
        <rFont val="游ゴシック"/>
        <family val="3"/>
        <charset val="128"/>
        <scheme val="minor"/>
      </rPr>
      <t>Excelデータと記名押印後のPDFデータを電子メールにて送信</t>
    </r>
    <r>
      <rPr>
        <b/>
        <sz val="12"/>
        <color rgb="FFC00000"/>
        <rFont val="游ゴシック"/>
        <family val="3"/>
        <charset val="128"/>
        <scheme val="minor"/>
      </rPr>
      <t>してください。</t>
    </r>
    <rPh sb="0" eb="1">
      <t>ホン</t>
    </rPh>
    <rPh sb="6" eb="8">
      <t>ジツム</t>
    </rPh>
    <rPh sb="8" eb="10">
      <t>ケイケン</t>
    </rPh>
    <rPh sb="10" eb="12">
      <t>ショウサイ</t>
    </rPh>
    <rPh sb="13" eb="15">
      <t>キニュウ</t>
    </rPh>
    <rPh sb="15" eb="16">
      <t>ゴ</t>
    </rPh>
    <rPh sb="16" eb="18">
      <t>インサツ</t>
    </rPh>
    <rPh sb="22" eb="24">
      <t>ショウメイ</t>
    </rPh>
    <rPh sb="24" eb="25">
      <t>シャ</t>
    </rPh>
    <rPh sb="31" eb="32">
      <t>アト</t>
    </rPh>
    <rPh sb="54" eb="56">
      <t>ジュコウ</t>
    </rPh>
    <rPh sb="56" eb="58">
      <t>モウシコミ</t>
    </rPh>
    <rPh sb="58" eb="60">
      <t>シンセイ</t>
    </rPh>
    <rPh sb="61" eb="62">
      <t>サイ</t>
    </rPh>
    <rPh sb="77" eb="78">
      <t>ゴ</t>
    </rPh>
    <rPh sb="86" eb="88">
      <t>デンシ</t>
    </rPh>
    <rPh sb="93" eb="95">
      <t>ソウシン</t>
    </rPh>
    <phoneticPr fontId="1"/>
  </si>
  <si>
    <t>※普通 or 当座を選択</t>
    <rPh sb="1" eb="3">
      <t>フツウ</t>
    </rPh>
    <rPh sb="7" eb="9">
      <t>トウザ</t>
    </rPh>
    <rPh sb="10" eb="12">
      <t>センタク</t>
    </rPh>
    <phoneticPr fontId="1"/>
  </si>
  <si>
    <r>
      <rPr>
        <b/>
        <sz val="10"/>
        <rFont val="游ゴシック"/>
        <family val="3"/>
        <charset val="128"/>
        <scheme val="minor"/>
      </rPr>
      <t>画像データ挿入枠</t>
    </r>
    <r>
      <rPr>
        <sz val="8"/>
        <rFont val="游ゴシック"/>
        <family val="3"/>
        <charset val="128"/>
        <scheme val="minor"/>
      </rPr>
      <t xml:space="preserve">
</t>
    </r>
    <r>
      <rPr>
        <sz val="9"/>
        <rFont val="游ゴシック"/>
        <family val="3"/>
        <charset val="128"/>
        <scheme val="minor"/>
      </rPr>
      <t>①申込本人のみ
（カラー縁無）
②６ｹ月以内に撮影
③縦横比５：４
 ※免許証サイズ
④正面･無帽･無背景</t>
    </r>
    <rPh sb="1" eb="3">
      <t>ガゾウ</t>
    </rPh>
    <rPh sb="6" eb="8">
      <t>ソウニュウ</t>
    </rPh>
    <rPh sb="8" eb="9">
      <t>ワク</t>
    </rPh>
    <rPh sb="22" eb="23">
      <t>フチ</t>
    </rPh>
    <rPh sb="23" eb="24">
      <t>ナシ</t>
    </rPh>
    <rPh sb="38" eb="39">
      <t>ヒ</t>
    </rPh>
    <phoneticPr fontId="1"/>
  </si>
  <si>
    <t>　　スキャナーでPDF化したデータは、画像形式（JPEGやTIFF等）へ変換</t>
    <rPh sb="11" eb="12">
      <t>カ</t>
    </rPh>
    <rPh sb="21" eb="23">
      <t>ケイシキ</t>
    </rPh>
    <rPh sb="36" eb="38">
      <t>ヘンカン</t>
    </rPh>
    <phoneticPr fontId="1"/>
  </si>
  <si>
    <t>※振込み手数料は受講者がご負担ください。</t>
    <phoneticPr fontId="1"/>
  </si>
  <si>
    <t>受講料を返金する時のため、お取引銀行（返金口座）を必ずご記入ください。</t>
    <phoneticPr fontId="1"/>
  </si>
  <si>
    <t>受講番号</t>
    <rPh sb="0" eb="2">
      <t>ジュコウ</t>
    </rPh>
    <rPh sb="2" eb="4">
      <t>バンゴウ</t>
    </rPh>
    <phoneticPr fontId="1"/>
  </si>
  <si>
    <t>修了証番号</t>
    <rPh sb="0" eb="3">
      <t>シュウリョウショウ</t>
    </rPh>
    <rPh sb="3" eb="5">
      <t>バンゴウ</t>
    </rPh>
    <phoneticPr fontId="1"/>
  </si>
  <si>
    <t>氏名</t>
    <phoneticPr fontId="1"/>
  </si>
  <si>
    <t>フリガナ</t>
    <phoneticPr fontId="1"/>
  </si>
  <si>
    <t>出欠表</t>
    <rPh sb="0" eb="2">
      <t>シュッケツ</t>
    </rPh>
    <rPh sb="2" eb="3">
      <t>ヒョウ</t>
    </rPh>
    <phoneticPr fontId="1"/>
  </si>
  <si>
    <t>性別</t>
    <rPh sb="0" eb="2">
      <t>セイベツ</t>
    </rPh>
    <phoneticPr fontId="1"/>
  </si>
  <si>
    <t>生年月日</t>
    <rPh sb="0" eb="4">
      <t>セイネンガッピ</t>
    </rPh>
    <phoneticPr fontId="1"/>
  </si>
  <si>
    <t>住所1</t>
    <rPh sb="0" eb="2">
      <t>ジュウショ</t>
    </rPh>
    <phoneticPr fontId="1"/>
  </si>
  <si>
    <t>住所2</t>
    <rPh sb="0" eb="2">
      <t>ジュウショ</t>
    </rPh>
    <phoneticPr fontId="1"/>
  </si>
  <si>
    <t>住所3</t>
    <rPh sb="0" eb="2">
      <t>ジュウショ</t>
    </rPh>
    <phoneticPr fontId="1"/>
  </si>
  <si>
    <t>TEL</t>
    <phoneticPr fontId="1"/>
  </si>
  <si>
    <t>Mail</t>
    <phoneticPr fontId="1"/>
  </si>
  <si>
    <t>所属部署</t>
    <rPh sb="0" eb="2">
      <t>ショゾク</t>
    </rPh>
    <rPh sb="2" eb="4">
      <t>ブショ</t>
    </rPh>
    <phoneticPr fontId="1"/>
  </si>
  <si>
    <t>受講
地区</t>
    <rPh sb="0" eb="2">
      <t>ジュコウ</t>
    </rPh>
    <rPh sb="3" eb="5">
      <t>チク</t>
    </rPh>
    <phoneticPr fontId="1"/>
  </si>
  <si>
    <t>受講資格要件(ア､イ､ウの内1つ)</t>
    <rPh sb="0" eb="6">
      <t>ジュコウシカクヨウケン</t>
    </rPh>
    <rPh sb="13" eb="14">
      <t>ウチ</t>
    </rPh>
    <phoneticPr fontId="1"/>
  </si>
  <si>
    <t xml:space="preserve"> 3資格の内いずれか1つ</t>
    <phoneticPr fontId="1"/>
  </si>
  <si>
    <t xml:space="preserve"> 4資格の内いずれか3つ以上</t>
    <phoneticPr fontId="1"/>
  </si>
  <si>
    <t>5資格の内いずれか3つ以上</t>
    <phoneticPr fontId="1"/>
  </si>
  <si>
    <t>判定用</t>
    <rPh sb="0" eb="2">
      <t>ハンテイ</t>
    </rPh>
    <rPh sb="2" eb="3">
      <t>ヨウ</t>
    </rPh>
    <phoneticPr fontId="1"/>
  </si>
  <si>
    <t>1日目
am
出欠</t>
    <rPh sb="1" eb="2">
      <t>ヒ</t>
    </rPh>
    <rPh sb="2" eb="3">
      <t>メ</t>
    </rPh>
    <rPh sb="7" eb="9">
      <t>シュッケツ</t>
    </rPh>
    <phoneticPr fontId="1"/>
  </si>
  <si>
    <t>1日目
pm
出欠</t>
    <rPh sb="1" eb="3">
      <t>ニチメ</t>
    </rPh>
    <rPh sb="7" eb="9">
      <t>シュッケツ</t>
    </rPh>
    <phoneticPr fontId="1"/>
  </si>
  <si>
    <t>2日目
am
出欠</t>
    <rPh sb="1" eb="2">
      <t>ヒ</t>
    </rPh>
    <rPh sb="2" eb="3">
      <t>メ</t>
    </rPh>
    <rPh sb="7" eb="9">
      <t>シュッケツ</t>
    </rPh>
    <phoneticPr fontId="1"/>
  </si>
  <si>
    <t>2日目
pm
出欠</t>
    <rPh sb="1" eb="2">
      <t>ヒ</t>
    </rPh>
    <rPh sb="2" eb="3">
      <t>メ</t>
    </rPh>
    <rPh sb="7" eb="9">
      <t>シュッケツ</t>
    </rPh>
    <phoneticPr fontId="1"/>
  </si>
  <si>
    <t>実務経験
(年) (ヶ月)</t>
    <rPh sb="7" eb="8">
      <t>ネン</t>
    </rPh>
    <rPh sb="12" eb="13">
      <t>ゲツ</t>
    </rPh>
    <phoneticPr fontId="1"/>
  </si>
  <si>
    <t>判定</t>
  </si>
  <si>
    <t>職長経験
(年) (ヶ月)</t>
    <rPh sb="0" eb="2">
      <t>ショクチョウ</t>
    </rPh>
    <rPh sb="7" eb="8">
      <t>ネン</t>
    </rPh>
    <rPh sb="12" eb="13">
      <t>ゲツ</t>
    </rPh>
    <phoneticPr fontId="1"/>
  </si>
  <si>
    <t>（ア）
2級
計装士</t>
    <rPh sb="5" eb="6">
      <t>キュウ</t>
    </rPh>
    <rPh sb="7" eb="10">
      <t>ケイソウシ</t>
    </rPh>
    <phoneticPr fontId="1"/>
  </si>
  <si>
    <t>（イ）
2級施工管理技士</t>
    <rPh sb="5" eb="6">
      <t>キュウ</t>
    </rPh>
    <rPh sb="6" eb="8">
      <t>セコウ</t>
    </rPh>
    <rPh sb="8" eb="10">
      <t>カンリ</t>
    </rPh>
    <rPh sb="10" eb="12">
      <t>ギシ</t>
    </rPh>
    <phoneticPr fontId="1"/>
  </si>
  <si>
    <t>（ウ）
①②③の条件全て</t>
    <rPh sb="8" eb="10">
      <t>ジョウケン</t>
    </rPh>
    <rPh sb="10" eb="11">
      <t>スベ</t>
    </rPh>
    <phoneticPr fontId="1"/>
  </si>
  <si>
    <t>①</t>
    <phoneticPr fontId="1"/>
  </si>
  <si>
    <t>電気工事士</t>
    <phoneticPr fontId="1"/>
  </si>
  <si>
    <t>配管技能</t>
    <phoneticPr fontId="1"/>
  </si>
  <si>
    <t>情報配線施工</t>
    <phoneticPr fontId="1"/>
  </si>
  <si>
    <t>②</t>
    <phoneticPr fontId="1"/>
  </si>
  <si>
    <t>高所作業車</t>
    <phoneticPr fontId="1"/>
  </si>
  <si>
    <t>足場組立</t>
    <phoneticPr fontId="1"/>
  </si>
  <si>
    <t>小型クレーン</t>
    <phoneticPr fontId="1"/>
  </si>
  <si>
    <t>低圧電気取扱</t>
    <phoneticPr fontId="1"/>
  </si>
  <si>
    <t>③</t>
    <phoneticPr fontId="1"/>
  </si>
  <si>
    <t>玉掛け技能</t>
    <phoneticPr fontId="1"/>
  </si>
  <si>
    <t>研削といし</t>
    <phoneticPr fontId="1"/>
  </si>
  <si>
    <t>酸欠危険作業</t>
    <phoneticPr fontId="1"/>
  </si>
  <si>
    <t>ガス溶接</t>
    <phoneticPr fontId="1"/>
  </si>
  <si>
    <t>特定粉じん</t>
    <phoneticPr fontId="1"/>
  </si>
  <si>
    <t>(ウ)</t>
    <phoneticPr fontId="1"/>
  </si>
  <si>
    <t>(ア)
(イ)
(ウ)　</t>
    <phoneticPr fontId="1"/>
  </si>
  <si>
    <t>建設業
種別①</t>
    <phoneticPr fontId="1"/>
  </si>
  <si>
    <t>受講資格（建設種①実務経験）</t>
    <rPh sb="5" eb="7">
      <t>ケンセツ</t>
    </rPh>
    <rPh sb="7" eb="8">
      <t>シュ</t>
    </rPh>
    <phoneticPr fontId="1"/>
  </si>
  <si>
    <t>受講資格（建設種②実務経験）</t>
    <phoneticPr fontId="1"/>
  </si>
  <si>
    <t>1日目</t>
    <rPh sb="1" eb="3">
      <t>ニチメ</t>
    </rPh>
    <phoneticPr fontId="1"/>
  </si>
  <si>
    <t>2日目</t>
    <rPh sb="1" eb="2">
      <t>ヒ</t>
    </rPh>
    <rPh sb="2" eb="3">
      <t>メ</t>
    </rPh>
    <phoneticPr fontId="1"/>
  </si>
  <si>
    <t>受講受付</t>
    <rPh sb="0" eb="4">
      <t>ジュコウウケツケ</t>
    </rPh>
    <phoneticPr fontId="1"/>
  </si>
  <si>
    <t>午後</t>
    <rPh sb="0" eb="2">
      <t>ゴゴ</t>
    </rPh>
    <phoneticPr fontId="1"/>
  </si>
  <si>
    <t>午前</t>
    <rPh sb="0" eb="2">
      <t>ゴゼン</t>
    </rPh>
    <phoneticPr fontId="1"/>
  </si>
  <si>
    <t>在籍状況</t>
    <phoneticPr fontId="1"/>
  </si>
  <si>
    <t>※通信欄</t>
  </si>
  <si>
    <t>受講資格</t>
    <phoneticPr fontId="1"/>
  </si>
  <si>
    <t>顔写真
画像データ挿入枠
事務局
受講申込書から
コピーして貼り付け</t>
    <rPh sb="0" eb="1">
      <t>カオ</t>
    </rPh>
    <rPh sb="1" eb="3">
      <t>シャシン</t>
    </rPh>
    <rPh sb="5" eb="7">
      <t>ガゾウ</t>
    </rPh>
    <rPh sb="10" eb="12">
      <t>ソウニュウ</t>
    </rPh>
    <rPh sb="14" eb="17">
      <t>ジムキョク</t>
    </rPh>
    <rPh sb="18" eb="22">
      <t>ジュコウモウシコミ</t>
    </rPh>
    <rPh sb="22" eb="23">
      <t>ショ</t>
    </rPh>
    <rPh sb="31" eb="32">
      <t>ハ</t>
    </rPh>
    <rPh sb="33" eb="34">
      <t>ツ</t>
    </rPh>
    <phoneticPr fontId="1"/>
  </si>
  <si>
    <t>※顔写真により本人確認後、○×を記入</t>
    <rPh sb="1" eb="2">
      <t>カオ</t>
    </rPh>
    <rPh sb="2" eb="4">
      <t>ジャシン</t>
    </rPh>
    <rPh sb="7" eb="9">
      <t>ホンニン</t>
    </rPh>
    <rPh sb="9" eb="11">
      <t>カクニン</t>
    </rPh>
    <rPh sb="11" eb="12">
      <t>ゴ</t>
    </rPh>
    <rPh sb="16" eb="18">
      <t>キニュウ</t>
    </rPh>
    <phoneticPr fontId="1"/>
  </si>
  <si>
    <t>受付番号</t>
    <rPh sb="0" eb="4">
      <t>ウケツケバンゴウ</t>
    </rPh>
    <phoneticPr fontId="1"/>
  </si>
  <si>
    <t>受付番号</t>
    <rPh sb="0" eb="2">
      <t>ウケツケ</t>
    </rPh>
    <phoneticPr fontId="1"/>
  </si>
  <si>
    <t>(ウ)
①</t>
    <phoneticPr fontId="1"/>
  </si>
  <si>
    <t>(ウ)
②</t>
    <phoneticPr fontId="1"/>
  </si>
  <si>
    <t>(ウ)
③</t>
    <phoneticPr fontId="1"/>
  </si>
  <si>
    <t xml:space="preserve">
判定
</t>
    <phoneticPr fontId="1"/>
  </si>
  <si>
    <t>書類
審査</t>
    <rPh sb="0" eb="2">
      <t>ショルイ</t>
    </rPh>
    <rPh sb="3" eb="5">
      <t>シンサ</t>
    </rPh>
    <phoneticPr fontId="1"/>
  </si>
  <si>
    <t>北海道</t>
    <rPh sb="0" eb="3">
      <t>ホッカイドウ</t>
    </rPh>
    <phoneticPr fontId="1"/>
  </si>
  <si>
    <t>東北</t>
    <rPh sb="0" eb="2">
      <t>トウホク</t>
    </rPh>
    <phoneticPr fontId="1"/>
  </si>
  <si>
    <t>関東</t>
    <rPh sb="0" eb="2">
      <t>カントウ</t>
    </rPh>
    <phoneticPr fontId="1"/>
  </si>
  <si>
    <t>北陸</t>
    <rPh sb="0" eb="2">
      <t>ホクリク</t>
    </rPh>
    <phoneticPr fontId="1"/>
  </si>
  <si>
    <t>中部</t>
    <rPh sb="0" eb="2">
      <t>チュウブ</t>
    </rPh>
    <phoneticPr fontId="1"/>
  </si>
  <si>
    <t>関西</t>
    <rPh sb="0" eb="2">
      <t>カンサイ</t>
    </rPh>
    <phoneticPr fontId="1"/>
  </si>
  <si>
    <t>四国</t>
    <rPh sb="0" eb="2">
      <t>シコク</t>
    </rPh>
    <phoneticPr fontId="1"/>
  </si>
  <si>
    <t>中国</t>
    <rPh sb="0" eb="2">
      <t>チュウゴク</t>
    </rPh>
    <phoneticPr fontId="1"/>
  </si>
  <si>
    <t>九州</t>
    <rPh sb="0" eb="2">
      <t>キュウシュウ</t>
    </rPh>
    <phoneticPr fontId="1"/>
  </si>
  <si>
    <r>
      <t>※下記の受講者受付情報（黄色のセル）をコピーして、別ファイル「受講者調査表」に受付番号順に</t>
    </r>
    <r>
      <rPr>
        <b/>
        <sz val="11"/>
        <color rgb="FFC00000"/>
        <rFont val="游ゴシック"/>
        <family val="3"/>
        <charset val="128"/>
        <scheme val="minor"/>
      </rPr>
      <t>値貼り付け</t>
    </r>
    <r>
      <rPr>
        <sz val="11"/>
        <color theme="1"/>
        <rFont val="游ゴシック"/>
        <family val="2"/>
        <charset val="128"/>
        <scheme val="minor"/>
      </rPr>
      <t>してください。</t>
    </r>
    <rPh sb="1" eb="3">
      <t>カキ</t>
    </rPh>
    <rPh sb="4" eb="7">
      <t>ジュコウシャ</t>
    </rPh>
    <rPh sb="7" eb="9">
      <t>ウケツケ</t>
    </rPh>
    <rPh sb="9" eb="11">
      <t>ジョウホウ</t>
    </rPh>
    <rPh sb="12" eb="14">
      <t>キイロ</t>
    </rPh>
    <rPh sb="25" eb="26">
      <t>ベツ</t>
    </rPh>
    <rPh sb="31" eb="34">
      <t>ジュコウシャ</t>
    </rPh>
    <rPh sb="34" eb="37">
      <t>チョウサヒョウ</t>
    </rPh>
    <rPh sb="39" eb="41">
      <t>ウケツケ</t>
    </rPh>
    <rPh sb="41" eb="44">
      <t>バンゴウジュン</t>
    </rPh>
    <rPh sb="45" eb="46">
      <t>アタイ</t>
    </rPh>
    <rPh sb="46" eb="47">
      <t>ハ</t>
    </rPh>
    <rPh sb="48" eb="49">
      <t>ツ</t>
    </rPh>
    <phoneticPr fontId="1"/>
  </si>
  <si>
    <t>○</t>
    <phoneticPr fontId="1"/>
  </si>
  <si>
    <t>△</t>
    <phoneticPr fontId="1"/>
  </si>
  <si>
    <t>✕</t>
    <phoneticPr fontId="1"/>
  </si>
  <si>
    <t>：合格</t>
    <rPh sb="1" eb="3">
      <t>ゴウカク</t>
    </rPh>
    <phoneticPr fontId="1"/>
  </si>
  <si>
    <t>：不合格</t>
    <rPh sb="1" eb="2">
      <t>フ</t>
    </rPh>
    <rPh sb="2" eb="4">
      <t>ゴウカク</t>
    </rPh>
    <phoneticPr fontId="1"/>
  </si>
  <si>
    <t>：確認必要</t>
    <rPh sb="1" eb="3">
      <t>カクニン</t>
    </rPh>
    <rPh sb="3" eb="5">
      <t>ヒツヨウ</t>
    </rPh>
    <phoneticPr fontId="1"/>
  </si>
  <si>
    <r>
      <t xml:space="preserve">備考
</t>
    </r>
    <r>
      <rPr>
        <b/>
        <sz val="11"/>
        <color rgb="FFC00000"/>
        <rFont val="游ゴシック"/>
        <family val="3"/>
        <charset val="128"/>
        <scheme val="minor"/>
      </rPr>
      <t>（</t>
    </r>
    <r>
      <rPr>
        <sz val="11"/>
        <color rgb="FFC00000"/>
        <rFont val="游ゴシック"/>
        <family val="3"/>
        <charset val="128"/>
        <scheme val="minor"/>
      </rPr>
      <t>受講者から個別に連絡を受けた内容があれば記入してください）</t>
    </r>
    <rPh sb="0" eb="2">
      <t>ビコウ</t>
    </rPh>
    <rPh sb="4" eb="7">
      <t>ジュコウシャ</t>
    </rPh>
    <rPh sb="9" eb="11">
      <t>コベツ</t>
    </rPh>
    <rPh sb="12" eb="14">
      <t>レンラク</t>
    </rPh>
    <rPh sb="15" eb="16">
      <t>ウ</t>
    </rPh>
    <rPh sb="18" eb="20">
      <t>ナイヨウ</t>
    </rPh>
    <rPh sb="24" eb="26">
      <t>キニュウ</t>
    </rPh>
    <phoneticPr fontId="1"/>
  </si>
  <si>
    <t>※ 緑色の項目は、プルダウンリストから選択記入してください。青色とピンク色の項目は自動表示です。</t>
    <rPh sb="2" eb="4">
      <t>ミドリイロ</t>
    </rPh>
    <rPh sb="5" eb="7">
      <t>コウモク</t>
    </rPh>
    <rPh sb="19" eb="21">
      <t>センタク</t>
    </rPh>
    <rPh sb="21" eb="23">
      <t>キニュウ</t>
    </rPh>
    <rPh sb="30" eb="32">
      <t>アオイロ</t>
    </rPh>
    <rPh sb="36" eb="37">
      <t>イロ</t>
    </rPh>
    <rPh sb="38" eb="40">
      <t>コウモク</t>
    </rPh>
    <rPh sb="41" eb="43">
      <t>ジドウ</t>
    </rPh>
    <rPh sb="43" eb="45">
      <t>ヒョウジ</t>
    </rPh>
    <phoneticPr fontId="1"/>
  </si>
  <si>
    <t>※ 受付番号と受講番号（オレンジ色の項目）は、事務局にて記入してください。　→受付番号、受講番号を入力すると受講受付票に表示されます。</t>
    <rPh sb="2" eb="4">
      <t>ウケツケ</t>
    </rPh>
    <rPh sb="4" eb="6">
      <t>バンゴウ</t>
    </rPh>
    <rPh sb="31" eb="34">
      <t>ジムキョク</t>
    </rPh>
    <rPh sb="36" eb="38">
      <t>キニュウ</t>
    </rPh>
    <phoneticPr fontId="1"/>
  </si>
  <si>
    <t>例）</t>
    <rPh sb="0" eb="1">
      <t>レイ</t>
    </rPh>
    <phoneticPr fontId="1"/>
  </si>
  <si>
    <t>仙台001
東京001</t>
    <rPh sb="0" eb="2">
      <t>センダイ</t>
    </rPh>
    <rPh sb="6" eb="8">
      <t>トウキョウ</t>
    </rPh>
    <phoneticPr fontId="1"/>
  </si>
  <si>
    <t>261001
262001</t>
    <phoneticPr fontId="1"/>
  </si>
  <si>
    <t>東京都千代田区東神田２－４－５</t>
    <phoneticPr fontId="1"/>
  </si>
  <si>
    <t>取締役社長　計装　太郎</t>
    <phoneticPr fontId="1"/>
  </si>
  <si>
    <t/>
  </si>
  <si>
    <r>
      <t>※取得している資格等の全てに</t>
    </r>
    <r>
      <rPr>
        <sz val="11"/>
        <color rgb="FFC00000"/>
        <rFont val="Segoe UI Symbol"/>
        <family val="2"/>
      </rPr>
      <t>✔</t>
    </r>
    <r>
      <rPr>
        <sz val="11"/>
        <color rgb="FFC00000"/>
        <rFont val="游ゴシック"/>
        <family val="3"/>
        <charset val="128"/>
        <scheme val="minor"/>
      </rPr>
      <t>点を入れてください</t>
    </r>
    <phoneticPr fontId="1"/>
  </si>
  <si>
    <r>
      <t>① 以下の３資格のうち、</t>
    </r>
    <r>
      <rPr>
        <sz val="11"/>
        <color rgb="FFC00000"/>
        <rFont val="游ゴシック"/>
        <family val="3"/>
        <charset val="128"/>
        <scheme val="minor"/>
      </rPr>
      <t>いずれか１資格</t>
    </r>
    <r>
      <rPr>
        <sz val="11"/>
        <color theme="1"/>
        <rFont val="游ゴシック"/>
        <family val="3"/>
        <charset val="128"/>
        <scheme val="minor"/>
      </rPr>
      <t>を有する</t>
    </r>
    <phoneticPr fontId="1"/>
  </si>
  <si>
    <r>
      <t>② 以下の４資格のうち、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</si>
  <si>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③ 以下の５資格のうち、</t>
    </r>
    <r>
      <rPr>
        <sz val="11"/>
        <color rgb="FFC00000"/>
        <rFont val="游ゴシック"/>
        <family val="3"/>
        <charset val="128"/>
        <scheme val="minor"/>
      </rPr>
      <t>いずれか３資格以上</t>
    </r>
    <r>
      <rPr>
        <sz val="11"/>
        <color theme="1"/>
        <rFont val="游ゴシック"/>
        <family val="3"/>
        <charset val="128"/>
        <scheme val="minor"/>
      </rPr>
      <t>を有する</t>
    </r>
    <phoneticPr fontId="1"/>
  </si>
  <si>
    <r>
      <t>【記入上の注意】
１．</t>
    </r>
    <r>
      <rPr>
        <sz val="11"/>
        <color rgb="FFC00000"/>
        <rFont val="游ゴシック"/>
        <family val="3"/>
        <charset val="128"/>
        <scheme val="minor"/>
      </rPr>
      <t>受講票は受講者が受講申込書に記入したメールアドレス宛にデータで送信します。</t>
    </r>
    <r>
      <rPr>
        <sz val="11"/>
        <rFont val="游ゴシック"/>
        <family val="3"/>
        <charset val="128"/>
        <scheme val="minor"/>
      </rPr>
      <t xml:space="preserve">
　　</t>
    </r>
    <r>
      <rPr>
        <sz val="11"/>
        <color rgb="FFC00000"/>
        <rFont val="游ゴシック"/>
        <family val="3"/>
        <charset val="128"/>
        <scheme val="minor"/>
      </rPr>
      <t>受講票を印刷して、講習会場に持参してください。</t>
    </r>
    <r>
      <rPr>
        <sz val="11"/>
        <rFont val="游ゴシック"/>
        <family val="3"/>
        <charset val="128"/>
        <scheme val="minor"/>
      </rPr>
      <t xml:space="preserve">
２．申請する建設業の種類をプルダウンメニューから選択して下さい。
　　実務経験は１０年以上であること。職長年数は、労働安全衛生法第６０条に定める建設業の職長教育修了後の　
　　現場施工業務に職長として従事した年数の合計が３年以上であること。</t>
    </r>
    <rPh sb="25" eb="27">
      <t>キニュウ</t>
    </rPh>
    <rPh sb="36" eb="37">
      <t>アテ</t>
    </rPh>
    <rPh sb="42" eb="44">
      <t>ソウシン</t>
    </rPh>
    <rPh sb="51" eb="54">
      <t>ジュコウヒョウ</t>
    </rPh>
    <rPh sb="55" eb="57">
      <t>インサツ</t>
    </rPh>
    <rPh sb="60" eb="62">
      <t>コウシュウ</t>
    </rPh>
    <rPh sb="62" eb="64">
      <t>カイジョウ</t>
    </rPh>
    <rPh sb="65" eb="67">
      <t>ジサン</t>
    </rPh>
    <rPh sb="99" eb="101">
      <t>センタク</t>
    </rPh>
    <phoneticPr fontId="1"/>
  </si>
  <si>
    <r>
      <t>実務経験</t>
    </r>
    <r>
      <rPr>
        <sz val="10"/>
        <color theme="1"/>
        <rFont val="游ゴシック"/>
        <family val="3"/>
        <charset val="128"/>
        <scheme val="minor"/>
      </rPr>
      <t>　</t>
    </r>
    <r>
      <rPr>
        <sz val="10"/>
        <color rgb="FFC00000"/>
        <rFont val="游ゴシック"/>
        <family val="3"/>
        <charset val="128"/>
        <scheme val="minor"/>
      </rPr>
      <t>※西暦にて古い実務経験から順番に記入</t>
    </r>
    <rPh sb="0" eb="4">
      <t>ジツムケイケン</t>
    </rPh>
    <rPh sb="6" eb="8">
      <t>セイレキ</t>
    </rPh>
    <rPh sb="10" eb="12">
      <t>セイレキ</t>
    </rPh>
    <phoneticPr fontId="1"/>
  </si>
  <si>
    <r>
      <t>◆記入上の注意
　１．</t>
    </r>
    <r>
      <rPr>
        <sz val="11"/>
        <rFont val="游ゴシック"/>
        <family val="3"/>
        <charset val="128"/>
        <scheme val="minor"/>
      </rPr>
      <t>実務経験の証明者は、原則として代表取締役等の代表者となります。
　　　また、受験申請者に対して人事権を有する方（所属部署の部門長、人事部長など）も認められます。</t>
    </r>
    <phoneticPr fontId="1"/>
  </si>
  <si>
    <r>
      <t xml:space="preserve">
◆記入上の注意
</t>
    </r>
    <r>
      <rPr>
        <sz val="11"/>
        <color rgb="FFC00000"/>
        <rFont val="游ゴシック"/>
        <family val="3"/>
        <charset val="128"/>
        <scheme val="minor"/>
      </rPr>
      <t>　1．建設業の種類：受講申込書で選択した建設業の種類を記入してください。（プルダウンメニューから選択）
　2．工事名称　　：工事件名だけではなく、ご自身が携わった工事名称も記入してください。
　3．職長の欄　　：職長として従事した工事は「職長」の記入をしてください。（プルダウンメニューから選択）
　4．作業内容　　：「現場施工」「試験検査」のいずれかを記入してください。（　〃　）
　5．実務経験年月：各工事の実務経験期間が重複しないように実務経験の古い順に記入してください。
　　　　　　　　　 重複していると期間の欄に「重複」が表示されます。開始と完了の年月を修正してください。
　　　　　　　　　 開始と完了の年月が同一の場合は、1ヵ月でカウントされます。
　　　　　　　　　 完了の年月に2026年4月以降を入力すると計算されません。
　　　　　　　　　 建設業の種類と作業内容が記入されていない工事は、実務経験年数が表示されません。
　6．実務経験年数の合計：実務経験年数が10年以上かつ職長経験年数が3年以上であることを確認してください。
　　　　　　　　　 経験年数が不足している場合は申請できません。</t>
    </r>
    <rPh sb="25" eb="27">
      <t>センタク</t>
    </rPh>
    <rPh sb="36" eb="38">
      <t>キニュウ</t>
    </rPh>
    <rPh sb="64" eb="66">
      <t>コウジ</t>
    </rPh>
    <rPh sb="66" eb="68">
      <t>メイショウ</t>
    </rPh>
    <rPh sb="71" eb="73">
      <t>コウジ</t>
    </rPh>
    <rPh sb="73" eb="75">
      <t>ケンメイ</t>
    </rPh>
    <rPh sb="83" eb="85">
      <t>ジシン</t>
    </rPh>
    <rPh sb="86" eb="87">
      <t>タズサ</t>
    </rPh>
    <rPh sb="90" eb="92">
      <t>コウジ</t>
    </rPh>
    <rPh sb="92" eb="94">
      <t>メイショウ</t>
    </rPh>
    <rPh sb="95" eb="97">
      <t>キニュウ</t>
    </rPh>
    <rPh sb="108" eb="110">
      <t>ショクチョウ</t>
    </rPh>
    <rPh sb="111" eb="112">
      <t>ラン</t>
    </rPh>
    <rPh sb="128" eb="130">
      <t>ショクチョウ</t>
    </rPh>
    <rPh sb="132" eb="134">
      <t>キニュウ</t>
    </rPh>
    <rPh sb="161" eb="163">
      <t>サギョウ</t>
    </rPh>
    <rPh sb="163" eb="165">
      <t>ナイヨウ</t>
    </rPh>
    <rPh sb="169" eb="171">
      <t>ゲンバ</t>
    </rPh>
    <rPh sb="171" eb="173">
      <t>セコウ</t>
    </rPh>
    <rPh sb="175" eb="177">
      <t>シケン</t>
    </rPh>
    <rPh sb="177" eb="179">
      <t>ケンサ</t>
    </rPh>
    <rPh sb="186" eb="188">
      <t>キニュウ</t>
    </rPh>
    <rPh sb="204" eb="206">
      <t>ジツム</t>
    </rPh>
    <rPh sb="206" eb="208">
      <t>ケイケン</t>
    </rPh>
    <rPh sb="208" eb="210">
      <t>ネンゲツ</t>
    </rPh>
    <rPh sb="211" eb="212">
      <t>カク</t>
    </rPh>
    <rPh sb="212" eb="214">
      <t>コウジ</t>
    </rPh>
    <rPh sb="215" eb="217">
      <t>ジツム</t>
    </rPh>
    <rPh sb="217" eb="219">
      <t>ケイケン</t>
    </rPh>
    <rPh sb="219" eb="221">
      <t>キカン</t>
    </rPh>
    <rPh sb="222" eb="224">
      <t>チョウフク</t>
    </rPh>
    <rPh sb="239" eb="241">
      <t>キニュウ</t>
    </rPh>
    <rPh sb="266" eb="268">
      <t>キカン</t>
    </rPh>
    <rPh sb="269" eb="270">
      <t>ランケイケンネンスウフソクバアイシンセイ</t>
    </rPh>
    <rPh sb="352" eb="354">
      <t>カンリョウ</t>
    </rPh>
    <rPh sb="355" eb="357">
      <t>ネンゲツ</t>
    </rPh>
    <rPh sb="362" eb="363">
      <t>ネン</t>
    </rPh>
    <rPh sb="364" eb="365">
      <t>ガツ</t>
    </rPh>
    <rPh sb="365" eb="367">
      <t>イコウ</t>
    </rPh>
    <rPh sb="368" eb="370">
      <t>ニュウリョク</t>
    </rPh>
    <rPh sb="373" eb="375">
      <t>ケイサン</t>
    </rPh>
    <phoneticPr fontId="1"/>
  </si>
  <si>
    <r>
      <rPr>
        <sz val="11"/>
        <color rgb="FFC00000"/>
        <rFont val="游ゴシック"/>
        <family val="3"/>
        <charset val="128"/>
        <scheme val="minor"/>
      </rPr>
      <t>証明書の貼付欄に画像データを挿入後、</t>
    </r>
    <r>
      <rPr>
        <u/>
        <sz val="11"/>
        <color rgb="FFC00000"/>
        <rFont val="游ゴシック"/>
        <family val="3"/>
        <charset val="128"/>
        <scheme val="minor"/>
      </rPr>
      <t>右の四角内に「貼付済み」と記入</t>
    </r>
    <r>
      <rPr>
        <sz val="11"/>
        <color rgb="FFC00000"/>
        <rFont val="游ゴシック"/>
        <family val="3"/>
        <charset val="128"/>
        <scheme val="minor"/>
      </rPr>
      <t>してください。</t>
    </r>
    <rPh sb="0" eb="3">
      <t>ショウメイショ</t>
    </rPh>
    <rPh sb="4" eb="6">
      <t>テンプ</t>
    </rPh>
    <rPh sb="6" eb="7">
      <t>ラン</t>
    </rPh>
    <rPh sb="8" eb="10">
      <t>ガゾウ</t>
    </rPh>
    <rPh sb="14" eb="16">
      <t>ソウニュウ</t>
    </rPh>
    <rPh sb="16" eb="17">
      <t>ゴ</t>
    </rPh>
    <rPh sb="18" eb="19">
      <t>ミギ</t>
    </rPh>
    <rPh sb="20" eb="22">
      <t>シカク</t>
    </rPh>
    <rPh sb="22" eb="23">
      <t>ナイ</t>
    </rPh>
    <rPh sb="25" eb="27">
      <t>テンプ</t>
    </rPh>
    <rPh sb="27" eb="28">
      <t>ズ</t>
    </rPh>
    <phoneticPr fontId="1"/>
  </si>
  <si>
    <r>
      <t>受講申込書に記入した資格は、以下に</t>
    </r>
    <r>
      <rPr>
        <b/>
        <sz val="11"/>
        <color rgb="FFC00000"/>
        <rFont val="Segoe UI Symbol"/>
        <family val="2"/>
      </rPr>
      <t>✔</t>
    </r>
    <r>
      <rPr>
        <b/>
        <sz val="11"/>
        <color rgb="FFC00000"/>
        <rFont val="游ゴシック"/>
        <family val="2"/>
        <charset val="128"/>
        <scheme val="minor"/>
      </rPr>
      <t>点で表示されています。</t>
    </r>
    <rPh sb="0" eb="5">
      <t>ジュコウモウシコミショ</t>
    </rPh>
    <rPh sb="6" eb="8">
      <t>キニュウ</t>
    </rPh>
    <rPh sb="10" eb="12">
      <t>シカク</t>
    </rPh>
    <rPh sb="14" eb="16">
      <t>イカ</t>
    </rPh>
    <rPh sb="18" eb="19">
      <t>テン</t>
    </rPh>
    <rPh sb="20" eb="22">
      <t>ヒョウジ</t>
    </rPh>
    <phoneticPr fontId="1"/>
  </si>
  <si>
    <t>シート保護解除PW：Keisou@2454</t>
    <rPh sb="3" eb="5">
      <t>ホゴ</t>
    </rPh>
    <rPh sb="5" eb="7">
      <t>カイジョ</t>
    </rPh>
    <phoneticPr fontId="1"/>
  </si>
  <si>
    <t>シート保護解除PW：Keisou@2454</t>
    <phoneticPr fontId="1"/>
  </si>
  <si>
    <t>受講受付票（日本計装工業会用）</t>
    <rPh sb="2" eb="4">
      <t>ウケツケ</t>
    </rPh>
    <rPh sb="4" eb="5">
      <t>ヒョウ</t>
    </rPh>
    <rPh sb="6" eb="8">
      <t>ニホン</t>
    </rPh>
    <rPh sb="8" eb="13">
      <t>ケイソウコウギョウカイ</t>
    </rPh>
    <rPh sb="13" eb="14">
      <t>ヨウ</t>
    </rPh>
    <phoneticPr fontId="1"/>
  </si>
  <si>
    <t>受講受付管理表（日本計装工業会用）</t>
    <rPh sb="0" eb="2">
      <t>ジュコウ</t>
    </rPh>
    <rPh sb="2" eb="4">
      <t>ウケツケ</t>
    </rPh>
    <rPh sb="4" eb="6">
      <t>カンリ</t>
    </rPh>
    <rPh sb="6" eb="7">
      <t>ヒョウ</t>
    </rPh>
    <rPh sb="8" eb="15">
      <t>ニホンケイソウコウギョウカイ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</si>
</sst>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
    <numFmt numFmtId="178" formatCode="###\-####"/>
    <numFmt numFmtId="179" formatCode="##&quot;月&quot;"/>
    <numFmt numFmtId="180" formatCode="####&quot;年&quot;"/>
    <numFmt numFmtId="181" formatCode="####&quot;ヶ月&quot;"/>
    <numFmt numFmtId="182" formatCode="[$-411]ge\.m\.d;@"/>
    <numFmt numFmtId="183" formatCode="######\-#####"/>
  </numFmts>
  <fonts count="41">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10.5"/>
      <color theme="1"/>
      <name val="游ゴシック"/>
      <family val="3"/>
      <charset val="128"/>
      <scheme val="minor"/>
    </font>
    <font>
      <b/>
      <sz val="18"/>
      <color theme="1"/>
      <name val="游ゴシック"/>
      <family val="3"/>
      <charset val="128"/>
      <scheme val="minor"/>
    </font>
    <font>
      <sz val="11"/>
      <color rgb="FF000000"/>
      <name val="游ゴシック"/>
      <family val="3"/>
      <charset val="128"/>
      <scheme val="minor"/>
    </font>
    <font>
      <sz val="11"/>
      <color theme="1"/>
      <name val="Segoe UI Symbol"/>
      <family val="3"/>
    </font>
    <font>
      <b/>
      <sz val="11"/>
      <color theme="1"/>
      <name val="游ゴシック"/>
      <family val="3"/>
      <charset val="128"/>
      <scheme val="minor"/>
    </font>
    <font>
      <sz val="8"/>
      <color theme="1"/>
      <name val="游ゴシック"/>
      <family val="3"/>
      <charset val="128"/>
      <scheme val="minor"/>
    </font>
    <font>
      <u/>
      <sz val="11"/>
      <color theme="10"/>
      <name val="游ゴシック"/>
      <family val="2"/>
      <charset val="128"/>
      <scheme val="minor"/>
    </font>
    <font>
      <sz val="10"/>
      <color theme="1"/>
      <name val="游ゴシック"/>
      <family val="3"/>
      <charset val="128"/>
      <scheme val="minor"/>
    </font>
    <font>
      <b/>
      <sz val="14"/>
      <color theme="1"/>
      <name val="游ゴシック"/>
      <family val="3"/>
      <charset val="128"/>
      <scheme val="minor"/>
    </font>
    <font>
      <b/>
      <sz val="18"/>
      <name val="游ゴシック"/>
      <family val="3"/>
      <charset val="128"/>
      <scheme val="minor"/>
    </font>
    <font>
      <sz val="11"/>
      <color rgb="FFC00000"/>
      <name val="游ゴシック"/>
      <family val="3"/>
      <charset val="128"/>
      <scheme val="minor"/>
    </font>
    <font>
      <sz val="9"/>
      <color theme="1"/>
      <name val="游ゴシック"/>
      <family val="3"/>
      <charset val="128"/>
      <scheme val="minor"/>
    </font>
    <font>
      <b/>
      <sz val="11"/>
      <color theme="1"/>
      <name val="游ゴシック"/>
      <family val="2"/>
      <charset val="128"/>
      <scheme val="minor"/>
    </font>
    <font>
      <sz val="11"/>
      <name val="游ゴシック"/>
      <family val="3"/>
      <charset val="128"/>
      <scheme val="minor"/>
    </font>
    <font>
      <b/>
      <u/>
      <sz val="11"/>
      <color theme="1"/>
      <name val="游ゴシック"/>
      <family val="3"/>
      <charset val="128"/>
      <scheme val="minor"/>
    </font>
    <font>
      <sz val="11"/>
      <color rgb="FFC00000"/>
      <name val="游ゴシック"/>
      <family val="2"/>
      <charset val="128"/>
      <scheme val="minor"/>
    </font>
    <font>
      <b/>
      <sz val="10"/>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1"/>
      <color theme="1"/>
      <name val="ＭＳ Ｐゴシック"/>
      <family val="3"/>
      <charset val="128"/>
    </font>
    <font>
      <b/>
      <sz val="12"/>
      <color rgb="FFC00000"/>
      <name val="游ゴシック"/>
      <family val="3"/>
      <charset val="128"/>
      <scheme val="minor"/>
    </font>
    <font>
      <b/>
      <u/>
      <sz val="12"/>
      <color rgb="FFC00000"/>
      <name val="游ゴシック"/>
      <family val="3"/>
      <charset val="128"/>
      <scheme val="minor"/>
    </font>
    <font>
      <sz val="8"/>
      <name val="游ゴシック"/>
      <family val="3"/>
      <charset val="128"/>
      <scheme val="minor"/>
    </font>
    <font>
      <b/>
      <sz val="10"/>
      <name val="游ゴシック"/>
      <family val="3"/>
      <charset val="128"/>
      <scheme val="minor"/>
    </font>
    <font>
      <sz val="9"/>
      <name val="游ゴシック"/>
      <family val="3"/>
      <charset val="128"/>
      <scheme val="minor"/>
    </font>
    <font>
      <sz val="11"/>
      <name val="游ゴシック"/>
      <family val="2"/>
      <charset val="128"/>
      <scheme val="minor"/>
    </font>
    <font>
      <b/>
      <sz val="10"/>
      <color theme="1"/>
      <name val="游ゴシック"/>
      <family val="2"/>
      <charset val="128"/>
      <scheme val="minor"/>
    </font>
    <font>
      <b/>
      <sz val="9"/>
      <color theme="1"/>
      <name val="游ゴシック"/>
      <family val="2"/>
      <charset val="128"/>
      <scheme val="minor"/>
    </font>
    <font>
      <b/>
      <sz val="10"/>
      <color theme="1"/>
      <name val="＠游ゴシック"/>
      <family val="3"/>
      <charset val="128"/>
    </font>
    <font>
      <b/>
      <sz val="11"/>
      <color rgb="FF000000"/>
      <name val="游ゴシック"/>
      <family val="3"/>
      <charset val="128"/>
      <scheme val="minor"/>
    </font>
    <font>
      <b/>
      <sz val="10.5"/>
      <color theme="1"/>
      <name val="游ゴシック"/>
      <family val="3"/>
      <charset val="128"/>
      <scheme val="minor"/>
    </font>
    <font>
      <b/>
      <sz val="11"/>
      <color rgb="FFC00000"/>
      <name val="游ゴシック"/>
      <family val="3"/>
      <charset val="128"/>
      <scheme val="minor"/>
    </font>
    <font>
      <b/>
      <sz val="16"/>
      <color theme="1"/>
      <name val="游ゴシック"/>
      <family val="3"/>
      <charset val="128"/>
      <scheme val="minor"/>
    </font>
    <font>
      <sz val="11"/>
      <color rgb="FFC00000"/>
      <name val="Segoe UI Symbol"/>
      <family val="2"/>
    </font>
    <font>
      <sz val="10"/>
      <color rgb="FFC00000"/>
      <name val="游ゴシック"/>
      <family val="3"/>
      <charset val="128"/>
      <scheme val="minor"/>
    </font>
    <font>
      <u/>
      <sz val="11"/>
      <color rgb="FFC00000"/>
      <name val="游ゴシック"/>
      <family val="3"/>
      <charset val="128"/>
      <scheme val="minor"/>
    </font>
    <font>
      <b/>
      <sz val="11"/>
      <color rgb="FFC00000"/>
      <name val="游ゴシック"/>
      <family val="2"/>
      <charset val="128"/>
      <scheme val="minor"/>
    </font>
    <font>
      <b/>
      <sz val="11"/>
      <color rgb="FFC00000"/>
      <name val="Segoe UI Symbol"/>
      <family val="2"/>
    </font>
  </fonts>
  <fills count="8">
    <fill>
      <patternFill patternType="none"/>
    </fill>
    <fill>
      <patternFill patternType="gray125"/>
    </fill>
    <fill>
      <patternFill patternType="solid">
        <fgColor theme="9" tint="0.79998168889431442"/>
        <bgColor indexed="64"/>
      </patternFill>
    </fill>
    <fill>
      <patternFill patternType="solid">
        <fgColor rgb="FFFFFFCC"/>
        <bgColor indexed="64"/>
      </patternFill>
    </fill>
    <fill>
      <patternFill patternType="solid">
        <fgColor theme="0"/>
        <bgColor indexed="64"/>
      </patternFill>
    </fill>
    <fill>
      <patternFill patternType="solid">
        <fgColor theme="3" tint="0.89999084444715716"/>
        <bgColor indexed="64"/>
      </patternFill>
    </fill>
    <fill>
      <patternFill patternType="solid">
        <fgColor rgb="FFFFCCFF"/>
        <bgColor indexed="64"/>
      </patternFill>
    </fill>
    <fill>
      <patternFill patternType="solid">
        <fgColor theme="5" tint="0.79998168889431442"/>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right style="hair">
        <color indexed="64"/>
      </right>
      <top style="thin">
        <color indexed="64"/>
      </top>
      <bottom/>
      <diagonal/>
    </border>
    <border>
      <left style="hair">
        <color indexed="64"/>
      </left>
      <right style="thin">
        <color indexed="64"/>
      </right>
      <top style="medium">
        <color indexed="64"/>
      </top>
      <bottom style="medium">
        <color indexed="64"/>
      </bottom>
      <diagonal/>
    </border>
  </borders>
  <cellStyleXfs count="2">
    <xf numFmtId="0" fontId="0" fillId="0" borderId="0">
      <alignment vertical="center"/>
    </xf>
    <xf numFmtId="0" fontId="9" fillId="0" borderId="0" applyNumberFormat="0" applyFill="0" applyBorder="0" applyAlignment="0" applyProtection="0">
      <alignment vertical="center"/>
    </xf>
  </cellStyleXfs>
  <cellXfs count="535">
    <xf numFmtId="0" fontId="0" fillId="0" borderId="0" xfId="0">
      <alignment vertical="center"/>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0" xfId="0" applyFont="1" applyFill="1" applyProtection="1">
      <alignment vertical="center"/>
      <protection locked="0"/>
    </xf>
    <xf numFmtId="0" fontId="0" fillId="4" borderId="34" xfId="0" applyFill="1" applyBorder="1" applyAlignment="1" applyProtection="1">
      <alignment horizontal="center" vertical="center"/>
      <protection locked="0"/>
    </xf>
    <xf numFmtId="0" fontId="0" fillId="4" borderId="25" xfId="0" applyFill="1" applyBorder="1" applyAlignment="1" applyProtection="1">
      <alignment horizontal="center" vertical="center"/>
      <protection locked="0"/>
    </xf>
    <xf numFmtId="0" fontId="0" fillId="4" borderId="35" xfId="0" applyFill="1" applyBorder="1" applyAlignment="1" applyProtection="1">
      <alignment horizontal="center" vertical="center"/>
      <protection locked="0"/>
    </xf>
    <xf numFmtId="49" fontId="0" fillId="3" borderId="6" xfId="0" applyNumberFormat="1" applyFill="1" applyBorder="1" applyAlignment="1" applyProtection="1">
      <alignment horizontal="left" vertical="center" indent="1"/>
      <protection locked="0"/>
    </xf>
    <xf numFmtId="0" fontId="2" fillId="2" borderId="4" xfId="0" applyFont="1" applyFill="1" applyBorder="1" applyProtection="1">
      <alignment vertical="center"/>
      <protection locked="0"/>
    </xf>
    <xf numFmtId="0" fontId="2" fillId="4" borderId="0" xfId="0" applyFont="1" applyFill="1">
      <alignment vertical="center"/>
    </xf>
    <xf numFmtId="0" fontId="0" fillId="4" borderId="0" xfId="0" applyFill="1">
      <alignment vertical="center"/>
    </xf>
    <xf numFmtId="0" fontId="2" fillId="4" borderId="0" xfId="0" applyFont="1" applyFill="1" applyAlignment="1">
      <alignment horizontal="center" vertical="center"/>
    </xf>
    <xf numFmtId="0" fontId="7" fillId="4" borderId="0" xfId="0" applyFont="1" applyFill="1">
      <alignment vertical="center"/>
    </xf>
    <xf numFmtId="0" fontId="4" fillId="4" borderId="0" xfId="0" applyFont="1" applyFill="1" applyAlignment="1">
      <alignment horizontal="center" vertical="center"/>
    </xf>
    <xf numFmtId="0" fontId="4" fillId="4" borderId="0" xfId="0" applyFont="1" applyFill="1">
      <alignment vertical="center"/>
    </xf>
    <xf numFmtId="0" fontId="7" fillId="4" borderId="36" xfId="0" applyFont="1" applyFill="1" applyBorder="1" applyAlignment="1">
      <alignment vertical="top"/>
    </xf>
    <xf numFmtId="0" fontId="0" fillId="4" borderId="0" xfId="0" applyFill="1" applyAlignment="1">
      <alignment horizontal="right" vertical="center"/>
    </xf>
    <xf numFmtId="0" fontId="0" fillId="4" borderId="34" xfId="0" applyFill="1" applyBorder="1" applyAlignment="1">
      <alignment horizontal="center" vertical="center"/>
    </xf>
    <xf numFmtId="0" fontId="0" fillId="4" borderId="26" xfId="0" applyFill="1" applyBorder="1">
      <alignment vertical="center"/>
    </xf>
    <xf numFmtId="0" fontId="0" fillId="4" borderId="27" xfId="0" applyFill="1" applyBorder="1">
      <alignment vertical="center"/>
    </xf>
    <xf numFmtId="0" fontId="0" fillId="4" borderId="28" xfId="0" applyFill="1" applyBorder="1">
      <alignment vertical="center"/>
    </xf>
    <xf numFmtId="0" fontId="0" fillId="4" borderId="25" xfId="0" applyFill="1" applyBorder="1" applyAlignment="1">
      <alignment horizontal="center" vertical="center"/>
    </xf>
    <xf numFmtId="0" fontId="0" fillId="4" borderId="29" xfId="0" applyFill="1" applyBorder="1">
      <alignment vertical="center"/>
    </xf>
    <xf numFmtId="0" fontId="0" fillId="4" borderId="30" xfId="0" applyFill="1" applyBorder="1">
      <alignment vertical="center"/>
    </xf>
    <xf numFmtId="0" fontId="0" fillId="4" borderId="35" xfId="0" applyFill="1" applyBorder="1" applyAlignment="1">
      <alignment horizontal="center" vertical="center"/>
    </xf>
    <xf numFmtId="0" fontId="0" fillId="4" borderId="31" xfId="0" applyFill="1" applyBorder="1">
      <alignment vertical="center"/>
    </xf>
    <xf numFmtId="0" fontId="0" fillId="4" borderId="32" xfId="0" applyFill="1" applyBorder="1">
      <alignment vertical="center"/>
    </xf>
    <xf numFmtId="0" fontId="0" fillId="4" borderId="33" xfId="0" applyFill="1" applyBorder="1">
      <alignment vertical="center"/>
    </xf>
    <xf numFmtId="0" fontId="2" fillId="4" borderId="0" xfId="0" applyFont="1" applyFill="1" applyAlignment="1">
      <alignment vertical="top" wrapText="1"/>
    </xf>
    <xf numFmtId="0" fontId="2" fillId="4" borderId="2" xfId="0" applyFont="1" applyFill="1" applyBorder="1">
      <alignment vertical="center"/>
    </xf>
    <xf numFmtId="0" fontId="2" fillId="4" borderId="4" xfId="0" applyFont="1" applyFill="1" applyBorder="1">
      <alignment vertical="center"/>
    </xf>
    <xf numFmtId="0" fontId="2" fillId="4" borderId="3" xfId="0" applyFont="1" applyFill="1" applyBorder="1">
      <alignment vertical="center"/>
    </xf>
    <xf numFmtId="0" fontId="2" fillId="4" borderId="5" xfId="0" applyFont="1" applyFill="1" applyBorder="1">
      <alignment vertical="center"/>
    </xf>
    <xf numFmtId="0" fontId="2" fillId="4" borderId="6" xfId="0" applyFont="1" applyFill="1" applyBorder="1">
      <alignment vertical="center"/>
    </xf>
    <xf numFmtId="0" fontId="0" fillId="4" borderId="6" xfId="0" applyFill="1" applyBorder="1">
      <alignment vertical="center"/>
    </xf>
    <xf numFmtId="0" fontId="2" fillId="4" borderId="7" xfId="0" applyFont="1" applyFill="1" applyBorder="1">
      <alignment vertical="center"/>
    </xf>
    <xf numFmtId="0" fontId="2" fillId="4" borderId="10" xfId="0" applyFont="1" applyFill="1" applyBorder="1">
      <alignment vertical="center"/>
    </xf>
    <xf numFmtId="0" fontId="2" fillId="4" borderId="11" xfId="0" applyFont="1" applyFill="1" applyBorder="1">
      <alignment vertical="center"/>
    </xf>
    <xf numFmtId="0" fontId="0" fillId="4" borderId="11" xfId="0" applyFill="1" applyBorder="1">
      <alignment vertical="center"/>
    </xf>
    <xf numFmtId="0" fontId="2" fillId="4" borderId="12" xfId="0" applyFont="1" applyFill="1" applyBorder="1">
      <alignment vertical="center"/>
    </xf>
    <xf numFmtId="0" fontId="13" fillId="4" borderId="0" xfId="0" applyFont="1" applyFill="1">
      <alignment vertical="center"/>
    </xf>
    <xf numFmtId="0" fontId="2" fillId="4" borderId="0" xfId="0" applyFont="1" applyFill="1" applyAlignment="1">
      <alignment vertical="top"/>
    </xf>
    <xf numFmtId="0" fontId="0" fillId="4" borderId="37" xfId="0" applyFill="1" applyBorder="1" applyAlignment="1">
      <alignment vertical="top"/>
    </xf>
    <xf numFmtId="0" fontId="11" fillId="4" borderId="0" xfId="0" applyFont="1" applyFill="1">
      <alignment vertical="center"/>
    </xf>
    <xf numFmtId="0" fontId="0" fillId="4" borderId="5" xfId="0" applyFill="1" applyBorder="1" applyAlignment="1">
      <alignment horizontal="distributed" vertical="center" indent="1"/>
    </xf>
    <xf numFmtId="0" fontId="0" fillId="4" borderId="6" xfId="0" applyFill="1" applyBorder="1" applyAlignment="1">
      <alignment horizontal="distributed" vertical="center"/>
    </xf>
    <xf numFmtId="49" fontId="0" fillId="4" borderId="6" xfId="0" applyNumberFormat="1" applyFill="1" applyBorder="1" applyAlignment="1">
      <alignment horizontal="left" vertical="center" indent="1"/>
    </xf>
    <xf numFmtId="0" fontId="0" fillId="4" borderId="7" xfId="0" applyFill="1" applyBorder="1">
      <alignment vertical="center"/>
    </xf>
    <xf numFmtId="0" fontId="0" fillId="4" borderId="2" xfId="0" applyFill="1" applyBorder="1" applyAlignment="1">
      <alignment horizontal="distributed" vertical="center" indent="1"/>
    </xf>
    <xf numFmtId="0" fontId="0" fillId="4" borderId="4" xfId="0" applyFill="1" applyBorder="1">
      <alignment vertical="center"/>
    </xf>
    <xf numFmtId="0" fontId="0" fillId="4" borderId="4" xfId="0" applyFill="1" applyBorder="1" applyAlignment="1">
      <alignment horizontal="distributed" vertical="center"/>
    </xf>
    <xf numFmtId="0" fontId="0" fillId="4" borderId="3" xfId="0" applyFill="1" applyBorder="1">
      <alignment vertical="center"/>
    </xf>
    <xf numFmtId="0" fontId="0" fillId="4" borderId="10" xfId="0" applyFill="1" applyBorder="1" applyAlignment="1">
      <alignment horizontal="distributed" vertical="center" indent="1"/>
    </xf>
    <xf numFmtId="0" fontId="2" fillId="4" borderId="5" xfId="0" applyFont="1" applyFill="1" applyBorder="1" applyAlignment="1">
      <alignment horizontal="center" vertical="center"/>
    </xf>
    <xf numFmtId="0" fontId="2" fillId="4" borderId="6" xfId="0" applyFont="1" applyFill="1" applyBorder="1" applyAlignment="1">
      <alignment horizontal="center" vertical="center"/>
    </xf>
    <xf numFmtId="0" fontId="22" fillId="4" borderId="6" xfId="0" applyFont="1" applyFill="1" applyBorder="1">
      <alignment vertical="center"/>
    </xf>
    <xf numFmtId="0" fontId="2" fillId="4" borderId="8" xfId="0" applyFont="1" applyFill="1" applyBorder="1" applyAlignment="1">
      <alignment horizontal="center" vertical="center"/>
    </xf>
    <xf numFmtId="0" fontId="22" fillId="4" borderId="0" xfId="0" applyFont="1" applyFill="1">
      <alignment vertical="center"/>
    </xf>
    <xf numFmtId="0" fontId="2" fillId="4" borderId="9" xfId="0" applyFont="1" applyFill="1" applyBorder="1">
      <alignment vertical="center"/>
    </xf>
    <xf numFmtId="0" fontId="2" fillId="4" borderId="10" xfId="0" applyFont="1" applyFill="1" applyBorder="1" applyAlignment="1">
      <alignment horizontal="center" vertical="center"/>
    </xf>
    <xf numFmtId="0" fontId="2" fillId="4" borderId="11" xfId="0" applyFont="1" applyFill="1" applyBorder="1" applyAlignment="1">
      <alignment horizontal="center" vertical="center"/>
    </xf>
    <xf numFmtId="0" fontId="8" fillId="4" borderId="0" xfId="0" applyFont="1" applyFill="1">
      <alignment vertical="center"/>
    </xf>
    <xf numFmtId="0" fontId="2" fillId="4" borderId="7" xfId="0" applyFont="1" applyFill="1" applyBorder="1" applyAlignment="1">
      <alignment horizontal="center" vertical="center"/>
    </xf>
    <xf numFmtId="0" fontId="2" fillId="4" borderId="12" xfId="0" applyFont="1" applyFill="1" applyBorder="1" applyAlignment="1">
      <alignment horizontal="center" vertical="center"/>
    </xf>
    <xf numFmtId="180" fontId="2" fillId="4" borderId="0" xfId="0" applyNumberFormat="1" applyFont="1" applyFill="1" applyAlignment="1">
      <alignment horizontal="left" vertical="center"/>
    </xf>
    <xf numFmtId="179" fontId="2" fillId="4" borderId="0" xfId="0" applyNumberFormat="1" applyFont="1" applyFill="1" applyAlignment="1">
      <alignment horizontal="center" vertical="top"/>
    </xf>
    <xf numFmtId="0" fontId="2" fillId="4" borderId="5" xfId="0" applyFont="1" applyFill="1" applyBorder="1" applyAlignment="1">
      <alignment horizontal="center" vertical="center" shrinkToFit="1"/>
    </xf>
    <xf numFmtId="0" fontId="2" fillId="4" borderId="2"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2" xfId="0" applyFont="1" applyFill="1" applyBorder="1" applyAlignment="1">
      <alignment horizontal="center" vertical="center" shrinkToFit="1"/>
    </xf>
    <xf numFmtId="0" fontId="2" fillId="4" borderId="9" xfId="0" applyFont="1" applyFill="1" applyBorder="1" applyAlignment="1">
      <alignment horizontal="center" vertical="center"/>
    </xf>
    <xf numFmtId="181" fontId="2" fillId="4" borderId="8" xfId="0" applyNumberFormat="1" applyFont="1" applyFill="1" applyBorder="1">
      <alignment vertical="center"/>
    </xf>
    <xf numFmtId="181" fontId="2" fillId="4" borderId="0" xfId="0" applyNumberFormat="1" applyFont="1" applyFill="1">
      <alignment vertical="center"/>
    </xf>
    <xf numFmtId="181" fontId="2" fillId="4" borderId="10" xfId="0" applyNumberFormat="1" applyFont="1" applyFill="1" applyBorder="1">
      <alignment vertical="center"/>
    </xf>
    <xf numFmtId="181" fontId="2" fillId="4" borderId="11" xfId="0" applyNumberFormat="1" applyFont="1" applyFill="1" applyBorder="1">
      <alignment vertical="center"/>
    </xf>
    <xf numFmtId="0" fontId="2" fillId="4" borderId="0" xfId="0" applyFont="1" applyFill="1" applyAlignment="1">
      <alignment vertical="center" wrapText="1"/>
    </xf>
    <xf numFmtId="0" fontId="20" fillId="4" borderId="0" xfId="0" applyFont="1" applyFill="1">
      <alignment vertical="center"/>
    </xf>
    <xf numFmtId="0" fontId="2" fillId="4" borderId="11" xfId="0" applyFont="1" applyFill="1" applyBorder="1" applyAlignment="1">
      <alignment horizontal="left" vertical="center"/>
    </xf>
    <xf numFmtId="0" fontId="2" fillId="4" borderId="8" xfId="0" applyFont="1" applyFill="1" applyBorder="1">
      <alignment vertical="center"/>
    </xf>
    <xf numFmtId="0" fontId="5" fillId="4" borderId="1" xfId="0" applyFont="1" applyFill="1" applyBorder="1" applyAlignment="1">
      <alignment horizontal="distributed" vertical="center" wrapText="1" indent="1"/>
    </xf>
    <xf numFmtId="0" fontId="5" fillId="4" borderId="1" xfId="0" applyFont="1" applyFill="1" applyBorder="1" applyAlignment="1">
      <alignment horizontal="center" vertical="center" wrapText="1"/>
    </xf>
    <xf numFmtId="0" fontId="6" fillId="4" borderId="0" xfId="0" applyFont="1" applyFill="1">
      <alignment vertical="center"/>
    </xf>
    <xf numFmtId="0" fontId="16" fillId="4" borderId="0" xfId="0" applyFont="1" applyFill="1">
      <alignment vertical="center"/>
    </xf>
    <xf numFmtId="0" fontId="16" fillId="3" borderId="57" xfId="0" applyFont="1" applyFill="1" applyBorder="1" applyAlignment="1" applyProtection="1">
      <alignment horizontal="center" vertical="center"/>
      <protection locked="0"/>
    </xf>
    <xf numFmtId="0" fontId="0" fillId="3" borderId="67" xfId="0" applyFill="1" applyBorder="1" applyAlignment="1" applyProtection="1">
      <alignment horizontal="center" vertical="center"/>
      <protection locked="0"/>
    </xf>
    <xf numFmtId="0" fontId="16" fillId="4" borderId="0" xfId="0" applyFont="1" applyFill="1" applyAlignment="1">
      <alignment horizontal="left" vertical="center"/>
    </xf>
    <xf numFmtId="0" fontId="2" fillId="4" borderId="1" xfId="0" applyFont="1" applyFill="1" applyBorder="1" applyAlignment="1">
      <alignment horizontal="center" vertical="center"/>
    </xf>
    <xf numFmtId="0" fontId="9" fillId="3" borderId="69" xfId="1" applyFill="1" applyBorder="1" applyAlignment="1" applyProtection="1">
      <alignment vertical="center"/>
    </xf>
    <xf numFmtId="0" fontId="25" fillId="4" borderId="0" xfId="0" applyFont="1" applyFill="1" applyAlignment="1">
      <alignment vertical="center" wrapText="1"/>
    </xf>
    <xf numFmtId="0" fontId="7" fillId="4" borderId="0" xfId="0" applyFont="1" applyFill="1" applyAlignment="1">
      <alignment horizontal="center" vertical="center"/>
    </xf>
    <xf numFmtId="0" fontId="32" fillId="4" borderId="1" xfId="0" applyFont="1" applyFill="1" applyBorder="1" applyAlignment="1">
      <alignment horizontal="center" vertical="center" wrapText="1"/>
    </xf>
    <xf numFmtId="0" fontId="0" fillId="3" borderId="68" xfId="0" applyFill="1" applyBorder="1" applyAlignment="1">
      <alignment horizontal="center" vertical="center"/>
    </xf>
    <xf numFmtId="0" fontId="0" fillId="3" borderId="69" xfId="0" applyFill="1" applyBorder="1" applyAlignment="1">
      <alignment horizontal="left" vertical="center"/>
    </xf>
    <xf numFmtId="0" fontId="0" fillId="3" borderId="57" xfId="0" applyFill="1" applyBorder="1" applyAlignment="1">
      <alignment horizontal="center" vertical="center"/>
    </xf>
    <xf numFmtId="1" fontId="0" fillId="3" borderId="64" xfId="0" applyNumberFormat="1" applyFill="1" applyBorder="1" applyAlignment="1">
      <alignment horizontal="center" vertical="center"/>
    </xf>
    <xf numFmtId="0" fontId="0" fillId="3" borderId="69" xfId="0" applyFill="1" applyBorder="1" applyAlignment="1">
      <alignment horizontal="center" vertical="center"/>
    </xf>
    <xf numFmtId="0" fontId="7" fillId="6" borderId="70" xfId="0" applyFont="1" applyFill="1" applyBorder="1" applyAlignment="1">
      <alignment horizontal="center" vertical="center"/>
    </xf>
    <xf numFmtId="1" fontId="0" fillId="3" borderId="71" xfId="0" applyNumberFormat="1" applyFill="1" applyBorder="1" applyAlignment="1">
      <alignment horizontal="center" vertical="center"/>
    </xf>
    <xf numFmtId="0" fontId="7" fillId="6" borderId="55" xfId="0" applyFont="1" applyFill="1" applyBorder="1" applyAlignment="1">
      <alignment horizontal="center" vertical="center"/>
    </xf>
    <xf numFmtId="0" fontId="7" fillId="6" borderId="91" xfId="0" applyFont="1" applyFill="1" applyBorder="1" applyAlignment="1">
      <alignment horizontal="center" vertical="center"/>
    </xf>
    <xf numFmtId="0" fontId="7" fillId="6" borderId="56" xfId="0" applyFont="1" applyFill="1" applyBorder="1" applyAlignment="1">
      <alignment horizontal="center" vertical="center"/>
    </xf>
    <xf numFmtId="0" fontId="2" fillId="6" borderId="69" xfId="0" applyFont="1" applyFill="1" applyBorder="1" applyAlignment="1">
      <alignment horizontal="center" vertical="center"/>
    </xf>
    <xf numFmtId="0" fontId="2" fillId="6" borderId="57" xfId="0" applyFont="1" applyFill="1" applyBorder="1" applyAlignment="1">
      <alignment horizontal="center" vertical="center"/>
    </xf>
    <xf numFmtId="0" fontId="0" fillId="3" borderId="55" xfId="0" applyFill="1" applyBorder="1" applyAlignment="1">
      <alignment horizontal="center" vertical="center"/>
    </xf>
    <xf numFmtId="0" fontId="2" fillId="6" borderId="64" xfId="0" applyFont="1" applyFill="1" applyBorder="1" applyAlignment="1">
      <alignment horizontal="center" vertical="center"/>
    </xf>
    <xf numFmtId="0" fontId="0" fillId="3" borderId="66" xfId="0" applyFill="1" applyBorder="1" applyAlignment="1">
      <alignment horizontal="center" vertical="center"/>
    </xf>
    <xf numFmtId="0" fontId="2" fillId="6" borderId="55" xfId="0" applyFont="1" applyFill="1" applyBorder="1" applyAlignment="1">
      <alignment horizontal="center" vertical="center"/>
    </xf>
    <xf numFmtId="0" fontId="0" fillId="3" borderId="56" xfId="0" applyFill="1" applyBorder="1" applyAlignment="1">
      <alignment horizontal="center" vertical="center"/>
    </xf>
    <xf numFmtId="0" fontId="0" fillId="6" borderId="1" xfId="0" applyFill="1" applyBorder="1">
      <alignment vertical="center"/>
    </xf>
    <xf numFmtId="0" fontId="2" fillId="4" borderId="1" xfId="0" applyFont="1" applyFill="1" applyBorder="1">
      <alignment vertical="center"/>
    </xf>
    <xf numFmtId="0" fontId="0" fillId="3" borderId="60" xfId="0" applyFill="1" applyBorder="1" applyAlignment="1" applyProtection="1">
      <alignment horizontal="center" vertical="center"/>
      <protection locked="0"/>
    </xf>
    <xf numFmtId="0" fontId="18" fillId="4" borderId="0" xfId="0" applyFont="1" applyFill="1">
      <alignment vertical="center"/>
    </xf>
    <xf numFmtId="0" fontId="0" fillId="4" borderId="0" xfId="0" applyFill="1" applyAlignment="1">
      <alignment horizontal="center" vertical="center"/>
    </xf>
    <xf numFmtId="0" fontId="35" fillId="4" borderId="0" xfId="0" applyFont="1" applyFill="1">
      <alignment vertical="center"/>
    </xf>
    <xf numFmtId="31" fontId="0" fillId="4" borderId="0" xfId="0" applyNumberFormat="1" applyFill="1">
      <alignment vertical="center"/>
    </xf>
    <xf numFmtId="0" fontId="7" fillId="4" borderId="0" xfId="0" applyFont="1" applyFill="1" applyAlignment="1">
      <alignment horizontal="right" vertical="center"/>
    </xf>
    <xf numFmtId="183" fontId="0" fillId="4" borderId="66" xfId="0" applyNumberFormat="1" applyFill="1" applyBorder="1" applyAlignment="1">
      <alignment horizontal="center" vertical="center"/>
    </xf>
    <xf numFmtId="0" fontId="0" fillId="4" borderId="65" xfId="0" applyFill="1" applyBorder="1" applyAlignment="1">
      <alignment horizontal="center" vertical="center"/>
    </xf>
    <xf numFmtId="0" fontId="0" fillId="4" borderId="58" xfId="0" applyFill="1" applyBorder="1" applyAlignment="1">
      <alignment horizontal="center" vertical="center"/>
    </xf>
    <xf numFmtId="0" fontId="0" fillId="4" borderId="67" xfId="0" applyFill="1" applyBorder="1" applyAlignment="1">
      <alignment horizontal="center" vertical="center"/>
    </xf>
    <xf numFmtId="0" fontId="0" fillId="4" borderId="0" xfId="0" applyFill="1" applyAlignment="1">
      <alignment horizontal="center" vertical="top" wrapText="1"/>
    </xf>
    <xf numFmtId="176" fontId="0" fillId="3" borderId="69" xfId="0" applyNumberFormat="1" applyFill="1" applyBorder="1">
      <alignment vertical="center"/>
    </xf>
    <xf numFmtId="0" fontId="39" fillId="4" borderId="0" xfId="0" applyFont="1" applyFill="1">
      <alignment vertical="center"/>
    </xf>
    <xf numFmtId="0" fontId="34" fillId="4" borderId="0" xfId="0" applyFont="1" applyFill="1">
      <alignment vertical="center"/>
    </xf>
    <xf numFmtId="0" fontId="0" fillId="3" borderId="65" xfId="0" applyFill="1" applyBorder="1" applyAlignment="1" applyProtection="1">
      <alignment horizontal="center" vertical="center" wrapText="1"/>
      <protection locked="0"/>
    </xf>
    <xf numFmtId="0" fontId="5" fillId="4" borderId="6" xfId="0" applyFont="1" applyFill="1" applyBorder="1" applyAlignment="1">
      <alignment horizontal="distributed" vertical="center" wrapText="1" indent="1"/>
    </xf>
    <xf numFmtId="177" fontId="2" fillId="4" borderId="6" xfId="0" applyNumberFormat="1" applyFont="1" applyFill="1" applyBorder="1" applyAlignment="1">
      <alignment horizontal="left" vertical="center" indent="1"/>
    </xf>
    <xf numFmtId="0" fontId="5" fillId="4" borderId="8" xfId="0" applyFont="1" applyFill="1" applyBorder="1" applyAlignment="1">
      <alignment vertical="center" wrapText="1"/>
    </xf>
    <xf numFmtId="0" fontId="5" fillId="4" borderId="9" xfId="0" applyFont="1" applyFill="1" applyBorder="1" applyAlignment="1">
      <alignment vertical="center" wrapText="1"/>
    </xf>
    <xf numFmtId="0" fontId="2" fillId="4" borderId="0" xfId="0" applyFont="1" applyFill="1" applyAlignment="1">
      <alignment vertical="center" shrinkToFit="1"/>
    </xf>
    <xf numFmtId="0" fontId="28" fillId="3" borderId="58" xfId="0" applyFont="1" applyFill="1" applyBorder="1" applyAlignment="1">
      <alignment vertical="center" shrinkToFit="1"/>
    </xf>
    <xf numFmtId="0" fontId="0" fillId="3" borderId="67" xfId="0" applyFill="1" applyBorder="1" applyAlignment="1">
      <alignment vertical="center" shrinkToFit="1"/>
    </xf>
    <xf numFmtId="0" fontId="0" fillId="3" borderId="68" xfId="0" applyFill="1" applyBorder="1" applyAlignment="1">
      <alignment horizontal="right" vertical="center" shrinkToFit="1"/>
    </xf>
    <xf numFmtId="0" fontId="16" fillId="3" borderId="69" xfId="0" applyFont="1" applyFill="1" applyBorder="1" applyAlignment="1">
      <alignment horizontal="right" vertical="center" shrinkToFit="1"/>
    </xf>
    <xf numFmtId="178" fontId="0" fillId="3" borderId="69" xfId="0" applyNumberFormat="1" applyFill="1" applyBorder="1" applyAlignment="1">
      <alignment horizontal="left" vertical="center" shrinkToFit="1"/>
    </xf>
    <xf numFmtId="0" fontId="0" fillId="3" borderId="69" xfId="0" applyFill="1" applyBorder="1" applyAlignment="1">
      <alignment vertical="center" wrapText="1"/>
    </xf>
    <xf numFmtId="0" fontId="0" fillId="3" borderId="69" xfId="0" applyFill="1" applyBorder="1" applyAlignment="1">
      <alignment horizontal="left" vertical="center" wrapText="1"/>
    </xf>
    <xf numFmtId="0" fontId="0" fillId="3" borderId="70" xfId="0" applyFill="1" applyBorder="1" applyAlignment="1">
      <alignment vertical="center" wrapText="1"/>
    </xf>
    <xf numFmtId="0" fontId="0" fillId="3" borderId="60" xfId="0" applyFill="1" applyBorder="1" applyAlignment="1" applyProtection="1">
      <alignment horizontal="left" vertical="center" wrapText="1"/>
      <protection locked="0"/>
    </xf>
    <xf numFmtId="0" fontId="25" fillId="4" borderId="5" xfId="0" applyFont="1" applyFill="1" applyBorder="1" applyAlignment="1">
      <alignment horizontal="left" vertical="center" wrapText="1" indent="1"/>
    </xf>
    <xf numFmtId="0" fontId="25" fillId="4" borderId="6" xfId="0" applyFont="1" applyFill="1" applyBorder="1" applyAlignment="1">
      <alignment horizontal="left" vertical="center" wrapText="1" indent="1"/>
    </xf>
    <xf numFmtId="0" fontId="25" fillId="4" borderId="7" xfId="0" applyFont="1" applyFill="1" applyBorder="1" applyAlignment="1">
      <alignment horizontal="left" vertical="center" wrapText="1" indent="1"/>
    </xf>
    <xf numFmtId="0" fontId="25" fillId="4" borderId="8" xfId="0" applyFont="1" applyFill="1" applyBorder="1" applyAlignment="1">
      <alignment horizontal="left" vertical="center" wrapText="1" indent="1"/>
    </xf>
    <xf numFmtId="0" fontId="25" fillId="4" borderId="0" xfId="0" applyFont="1" applyFill="1" applyAlignment="1">
      <alignment horizontal="left" vertical="center" wrapText="1" indent="1"/>
    </xf>
    <xf numFmtId="0" fontId="25" fillId="4" borderId="9" xfId="0" applyFont="1" applyFill="1" applyBorder="1" applyAlignment="1">
      <alignment horizontal="left" vertical="center" wrapText="1" indent="1"/>
    </xf>
    <xf numFmtId="0" fontId="25" fillId="4" borderId="10" xfId="0" applyFont="1" applyFill="1" applyBorder="1" applyAlignment="1">
      <alignment horizontal="left" vertical="center" wrapText="1" indent="1"/>
    </xf>
    <xf numFmtId="0" fontId="25" fillId="4" borderId="11" xfId="0" applyFont="1" applyFill="1" applyBorder="1" applyAlignment="1">
      <alignment horizontal="left" vertical="center" wrapText="1" indent="1"/>
    </xf>
    <xf numFmtId="0" fontId="25" fillId="4" borderId="12" xfId="0" applyFont="1" applyFill="1" applyBorder="1" applyAlignment="1">
      <alignment horizontal="left" vertical="center" wrapText="1" indent="1"/>
    </xf>
    <xf numFmtId="0" fontId="3" fillId="3" borderId="2" xfId="0" applyFont="1" applyFill="1" applyBorder="1" applyAlignment="1" applyProtection="1">
      <alignment horizontal="left" vertical="center" wrapText="1" indent="1"/>
      <protection locked="0"/>
    </xf>
    <xf numFmtId="0" fontId="3" fillId="3" borderId="4" xfId="0" applyFont="1" applyFill="1" applyBorder="1" applyAlignment="1" applyProtection="1">
      <alignment horizontal="left" vertical="center" wrapText="1" indent="1"/>
      <protection locked="0"/>
    </xf>
    <xf numFmtId="0" fontId="3" fillId="3" borderId="3" xfId="0" applyFont="1" applyFill="1" applyBorder="1" applyAlignment="1" applyProtection="1">
      <alignment horizontal="left" vertical="center" wrapText="1" indent="1"/>
      <protection locked="0"/>
    </xf>
    <xf numFmtId="49" fontId="2" fillId="3" borderId="6" xfId="0" applyNumberFormat="1" applyFont="1" applyFill="1" applyBorder="1" applyAlignment="1" applyProtection="1">
      <alignment horizontal="left" vertical="center" indent="1"/>
      <protection locked="0"/>
    </xf>
    <xf numFmtId="49" fontId="2" fillId="3" borderId="7" xfId="0" applyNumberFormat="1" applyFont="1" applyFill="1" applyBorder="1" applyAlignment="1" applyProtection="1">
      <alignment horizontal="left" vertical="center" indent="1"/>
      <protection locked="0"/>
    </xf>
    <xf numFmtId="0" fontId="5" fillId="4" borderId="1"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2" fillId="2" borderId="1" xfId="0" applyFont="1" applyFill="1" applyBorder="1" applyAlignment="1" applyProtection="1">
      <alignment horizontal="left" vertical="center" indent="1"/>
      <protection locked="0"/>
    </xf>
    <xf numFmtId="0" fontId="2" fillId="4"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3" fillId="4" borderId="1" xfId="0" applyFont="1" applyFill="1" applyBorder="1" applyAlignment="1">
      <alignment horizontal="center" vertical="center" wrapText="1"/>
    </xf>
    <xf numFmtId="178" fontId="2" fillId="3" borderId="1" xfId="0" applyNumberFormat="1" applyFont="1" applyFill="1" applyBorder="1" applyAlignment="1" applyProtection="1">
      <alignment horizontal="left" vertical="center" indent="1"/>
      <protection locked="0"/>
    </xf>
    <xf numFmtId="0" fontId="2" fillId="2" borderId="2" xfId="0" applyFont="1" applyFill="1" applyBorder="1" applyAlignment="1" applyProtection="1">
      <alignment horizontal="left" vertical="center" indent="1"/>
      <protection locked="0"/>
    </xf>
    <xf numFmtId="0" fontId="2" fillId="2" borderId="4" xfId="0" applyFont="1" applyFill="1" applyBorder="1" applyAlignment="1" applyProtection="1">
      <alignment horizontal="left" vertical="center" indent="1"/>
      <protection locked="0"/>
    </xf>
    <xf numFmtId="0" fontId="2" fillId="2" borderId="3" xfId="0" applyFont="1" applyFill="1" applyBorder="1" applyAlignment="1" applyProtection="1">
      <alignment horizontal="left" vertical="center" indent="1"/>
      <protection locked="0"/>
    </xf>
    <xf numFmtId="0" fontId="13" fillId="4" borderId="11" xfId="0" applyFont="1" applyFill="1" applyBorder="1" applyAlignment="1">
      <alignment horizontal="left" vertical="center" indent="1"/>
    </xf>
    <xf numFmtId="0" fontId="13" fillId="4" borderId="12" xfId="0" applyFont="1" applyFill="1" applyBorder="1" applyAlignment="1">
      <alignment horizontal="left" vertical="center" indent="1"/>
    </xf>
    <xf numFmtId="0" fontId="5" fillId="4" borderId="13"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2" fillId="3" borderId="2" xfId="0" applyFont="1" applyFill="1" applyBorder="1" applyAlignment="1" applyProtection="1">
      <alignment horizontal="left" vertical="center" wrapText="1" indent="1"/>
      <protection locked="0"/>
    </xf>
    <xf numFmtId="0" fontId="2" fillId="3" borderId="4" xfId="0" applyFont="1" applyFill="1" applyBorder="1" applyAlignment="1" applyProtection="1">
      <alignment horizontal="left" vertical="center" wrapText="1" indent="1"/>
      <protection locked="0"/>
    </xf>
    <xf numFmtId="0" fontId="2" fillId="3" borderId="3" xfId="0" applyFont="1" applyFill="1" applyBorder="1" applyAlignment="1" applyProtection="1">
      <alignment horizontal="left" vertical="center" wrapText="1" indent="1"/>
      <protection locked="0"/>
    </xf>
    <xf numFmtId="0" fontId="2" fillId="4" borderId="8" xfId="0" applyFont="1" applyFill="1" applyBorder="1" applyAlignment="1">
      <alignment horizontal="left" vertical="center" indent="1"/>
    </xf>
    <xf numFmtId="0" fontId="2" fillId="4" borderId="0" xfId="0" applyFont="1" applyFill="1" applyAlignment="1">
      <alignment horizontal="left" vertical="center" indent="1"/>
    </xf>
    <xf numFmtId="0" fontId="2" fillId="4" borderId="9" xfId="0" applyFont="1" applyFill="1" applyBorder="1" applyAlignment="1">
      <alignment horizontal="left" vertical="center" indent="1"/>
    </xf>
    <xf numFmtId="0" fontId="2" fillId="3" borderId="5" xfId="0" applyFont="1" applyFill="1" applyBorder="1" applyAlignment="1" applyProtection="1">
      <alignment horizontal="left" vertical="center" wrapText="1" indent="1"/>
      <protection locked="0"/>
    </xf>
    <xf numFmtId="0" fontId="2" fillId="3" borderId="6" xfId="0" applyFont="1" applyFill="1" applyBorder="1" applyAlignment="1" applyProtection="1">
      <alignment horizontal="left" vertical="center" wrapText="1" indent="1"/>
      <protection locked="0"/>
    </xf>
    <xf numFmtId="0" fontId="2" fillId="3" borderId="7" xfId="0" applyFont="1" applyFill="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1"/>
      <protection locked="0"/>
    </xf>
    <xf numFmtId="0" fontId="2" fillId="3" borderId="11" xfId="0" applyFont="1" applyFill="1" applyBorder="1" applyAlignment="1" applyProtection="1">
      <alignment horizontal="left" vertical="center" wrapText="1" indent="1"/>
      <protection locked="0"/>
    </xf>
    <xf numFmtId="0" fontId="2" fillId="3" borderId="12" xfId="0" applyFont="1" applyFill="1" applyBorder="1" applyAlignment="1" applyProtection="1">
      <alignment horizontal="left" vertical="center" wrapText="1" indent="1"/>
      <protection locked="0"/>
    </xf>
    <xf numFmtId="0" fontId="5" fillId="4" borderId="1" xfId="0" applyFont="1" applyFill="1" applyBorder="1" applyAlignment="1">
      <alignment horizontal="distributed" vertical="center" wrapText="1" indent="1"/>
    </xf>
    <xf numFmtId="0" fontId="5" fillId="4" borderId="2"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2"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3" xfId="0" applyFont="1" applyFill="1" applyBorder="1" applyAlignment="1">
      <alignment horizontal="center" vertical="center"/>
    </xf>
    <xf numFmtId="0" fontId="2" fillId="3" borderId="2" xfId="0" applyFont="1" applyFill="1" applyBorder="1" applyAlignment="1" applyProtection="1">
      <alignment horizontal="left" vertical="center" indent="1" shrinkToFit="1"/>
      <protection locked="0"/>
    </xf>
    <xf numFmtId="0" fontId="2" fillId="3" borderId="4" xfId="0" applyFont="1" applyFill="1" applyBorder="1" applyAlignment="1" applyProtection="1">
      <alignment horizontal="left" vertical="center" indent="1" shrinkToFit="1"/>
      <protection locked="0"/>
    </xf>
    <xf numFmtId="0" fontId="2" fillId="3" borderId="3" xfId="0" applyFont="1" applyFill="1" applyBorder="1" applyAlignment="1" applyProtection="1">
      <alignment horizontal="left" vertical="center" indent="1" shrinkToFit="1"/>
      <protection locked="0"/>
    </xf>
    <xf numFmtId="0" fontId="2" fillId="4" borderId="8" xfId="0" applyFont="1" applyFill="1" applyBorder="1" applyAlignment="1">
      <alignment horizontal="center" vertical="center"/>
    </xf>
    <xf numFmtId="0" fontId="2" fillId="4" borderId="0" xfId="0" applyFont="1" applyFill="1" applyAlignment="1">
      <alignment horizontal="center" vertical="center"/>
    </xf>
    <xf numFmtId="0" fontId="2" fillId="4" borderId="9" xfId="0" applyFont="1" applyFill="1" applyBorder="1" applyAlignment="1">
      <alignment horizontal="center" vertical="center"/>
    </xf>
    <xf numFmtId="0" fontId="2" fillId="4" borderId="8" xfId="0" applyFont="1" applyFill="1" applyBorder="1" applyAlignment="1">
      <alignment horizontal="left" vertical="center"/>
    </xf>
    <xf numFmtId="0" fontId="2" fillId="4" borderId="0" xfId="0" applyFont="1" applyFill="1" applyAlignment="1">
      <alignment horizontal="left" vertical="center"/>
    </xf>
    <xf numFmtId="0" fontId="2" fillId="4" borderId="9" xfId="0" applyFont="1" applyFill="1" applyBorder="1" applyAlignment="1">
      <alignment horizontal="left" vertical="center"/>
    </xf>
    <xf numFmtId="0" fontId="2" fillId="2" borderId="11" xfId="0" applyFont="1" applyFill="1" applyBorder="1" applyAlignment="1" applyProtection="1">
      <alignment horizontal="center" vertical="center"/>
      <protection locked="0"/>
    </xf>
    <xf numFmtId="0" fontId="13" fillId="4" borderId="4" xfId="0" applyFont="1" applyFill="1" applyBorder="1">
      <alignment vertical="center"/>
    </xf>
    <xf numFmtId="0" fontId="13" fillId="4" borderId="3" xfId="0" applyFont="1" applyFill="1" applyBorder="1">
      <alignment vertical="center"/>
    </xf>
    <xf numFmtId="0" fontId="16" fillId="4" borderId="0" xfId="0" applyFont="1" applyFill="1" applyAlignment="1">
      <alignment vertical="top" wrapText="1"/>
    </xf>
    <xf numFmtId="0" fontId="2" fillId="4" borderId="11" xfId="0" applyFont="1" applyFill="1" applyBorder="1" applyAlignment="1">
      <alignment horizontal="left" vertical="center"/>
    </xf>
    <xf numFmtId="0" fontId="2" fillId="3" borderId="1" xfId="0" applyFont="1" applyFill="1" applyBorder="1" applyAlignment="1" applyProtection="1">
      <alignment horizontal="left" vertical="center" wrapText="1" indent="1"/>
      <protection locked="0"/>
    </xf>
    <xf numFmtId="0" fontId="13" fillId="4" borderId="0" xfId="0" applyFont="1" applyFill="1" applyAlignment="1">
      <alignment horizontal="left" vertical="center" wrapText="1"/>
    </xf>
    <xf numFmtId="0" fontId="13" fillId="4" borderId="9" xfId="0" applyFont="1" applyFill="1" applyBorder="1" applyAlignment="1">
      <alignment horizontal="left" vertical="center" wrapText="1"/>
    </xf>
    <xf numFmtId="0" fontId="2" fillId="4" borderId="8" xfId="0" applyFont="1" applyFill="1" applyBorder="1" applyAlignment="1">
      <alignment horizontal="center" vertical="top" wrapText="1"/>
    </xf>
    <xf numFmtId="0" fontId="2" fillId="4" borderId="0" xfId="0" applyFont="1" applyFill="1" applyAlignment="1">
      <alignment horizontal="center" vertical="top" wrapText="1"/>
    </xf>
    <xf numFmtId="0" fontId="2" fillId="4" borderId="9" xfId="0" applyFont="1" applyFill="1" applyBorder="1" applyAlignment="1">
      <alignment horizontal="center" vertical="top" wrapText="1"/>
    </xf>
    <xf numFmtId="0" fontId="2" fillId="2" borderId="2"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4" borderId="4" xfId="0" applyFont="1" applyFill="1" applyBorder="1" applyAlignment="1">
      <alignment horizontal="left" vertical="center"/>
    </xf>
    <xf numFmtId="0" fontId="2" fillId="4" borderId="3" xfId="0" applyFont="1" applyFill="1" applyBorder="1" applyAlignment="1">
      <alignment horizontal="left" vertical="center"/>
    </xf>
    <xf numFmtId="0" fontId="5" fillId="4" borderId="8"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13" fillId="4" borderId="8" xfId="0" applyFont="1" applyFill="1" applyBorder="1" applyAlignment="1">
      <alignment horizontal="left" vertical="top" wrapText="1"/>
    </xf>
    <xf numFmtId="0" fontId="13" fillId="4" borderId="9" xfId="0" applyFont="1" applyFill="1" applyBorder="1" applyAlignment="1">
      <alignment horizontal="left" vertical="top" wrapText="1"/>
    </xf>
    <xf numFmtId="0" fontId="13" fillId="4" borderId="10" xfId="0" applyFont="1" applyFill="1" applyBorder="1" applyAlignment="1">
      <alignment horizontal="left" vertical="top" wrapText="1"/>
    </xf>
    <xf numFmtId="0" fontId="13" fillId="4" borderId="12" xfId="0" applyFont="1" applyFill="1" applyBorder="1" applyAlignment="1">
      <alignment horizontal="left" vertical="top" wrapText="1"/>
    </xf>
    <xf numFmtId="0" fontId="13" fillId="4" borderId="5" xfId="0" applyFont="1" applyFill="1" applyBorder="1" applyAlignment="1">
      <alignment horizontal="left" vertical="center" wrapText="1"/>
    </xf>
    <xf numFmtId="0" fontId="13" fillId="4" borderId="7" xfId="0" applyFont="1" applyFill="1" applyBorder="1" applyAlignment="1">
      <alignment horizontal="left" vertical="center" wrapText="1"/>
    </xf>
    <xf numFmtId="0" fontId="13" fillId="4" borderId="8" xfId="0" applyFont="1" applyFill="1" applyBorder="1" applyAlignment="1">
      <alignment horizontal="left" vertical="center" wrapText="1"/>
    </xf>
    <xf numFmtId="0" fontId="16" fillId="4" borderId="0" xfId="0" applyFont="1" applyFill="1" applyAlignment="1">
      <alignment horizontal="left" vertical="center"/>
    </xf>
    <xf numFmtId="0" fontId="16" fillId="4" borderId="6" xfId="0" applyFont="1" applyFill="1" applyBorder="1" applyAlignment="1">
      <alignment horizontal="left" vertical="top"/>
    </xf>
    <xf numFmtId="0" fontId="2" fillId="4" borderId="0" xfId="0" applyFont="1" applyFill="1">
      <alignment vertical="center"/>
    </xf>
    <xf numFmtId="0" fontId="2" fillId="4" borderId="11" xfId="0" applyFont="1" applyFill="1" applyBorder="1" applyAlignment="1">
      <alignment horizontal="center" vertical="center"/>
    </xf>
    <xf numFmtId="0" fontId="5" fillId="4" borderId="2" xfId="0" applyFont="1" applyFill="1" applyBorder="1" applyAlignment="1">
      <alignment horizontal="distributed" vertical="center" wrapText="1" indent="1"/>
    </xf>
    <xf numFmtId="0" fontId="5" fillId="4" borderId="4" xfId="0" applyFont="1" applyFill="1" applyBorder="1" applyAlignment="1">
      <alignment horizontal="distributed" vertical="center" wrapText="1" indent="1"/>
    </xf>
    <xf numFmtId="0" fontId="5" fillId="4" borderId="3" xfId="0" applyFont="1" applyFill="1" applyBorder="1" applyAlignment="1">
      <alignment horizontal="distributed" vertical="center" wrapText="1" indent="1"/>
    </xf>
    <xf numFmtId="0" fontId="2" fillId="4" borderId="2" xfId="0" applyFont="1" applyFill="1" applyBorder="1" applyAlignment="1">
      <alignment horizontal="left" vertical="center" indent="1"/>
    </xf>
    <xf numFmtId="0" fontId="2" fillId="4" borderId="4" xfId="0" applyFont="1" applyFill="1" applyBorder="1" applyAlignment="1">
      <alignment horizontal="left" vertical="center" indent="1"/>
    </xf>
    <xf numFmtId="0" fontId="2" fillId="4" borderId="3" xfId="0" applyFont="1" applyFill="1" applyBorder="1" applyAlignment="1">
      <alignment horizontal="left" vertical="center" indent="1"/>
    </xf>
    <xf numFmtId="176" fontId="2" fillId="4" borderId="2" xfId="0" applyNumberFormat="1" applyFont="1" applyFill="1" applyBorder="1" applyAlignment="1">
      <alignment horizontal="left" vertical="center" indent="1"/>
    </xf>
    <xf numFmtId="176" fontId="2" fillId="4" borderId="4" xfId="0" applyNumberFormat="1" applyFont="1" applyFill="1" applyBorder="1" applyAlignment="1">
      <alignment horizontal="left" vertical="center" indent="1"/>
    </xf>
    <xf numFmtId="176" fontId="2" fillId="4" borderId="3" xfId="0" applyNumberFormat="1" applyFont="1" applyFill="1" applyBorder="1" applyAlignment="1">
      <alignment horizontal="left" vertical="center" indent="1"/>
    </xf>
    <xf numFmtId="177" fontId="2" fillId="4" borderId="2" xfId="0" applyNumberFormat="1" applyFont="1" applyFill="1" applyBorder="1" applyAlignment="1">
      <alignment horizontal="left" vertical="center" indent="1"/>
    </xf>
    <xf numFmtId="177" fontId="2" fillId="4" borderId="4" xfId="0" applyNumberFormat="1" applyFont="1" applyFill="1" applyBorder="1" applyAlignment="1">
      <alignment horizontal="left" vertical="center" indent="1"/>
    </xf>
    <xf numFmtId="177" fontId="2" fillId="4" borderId="3" xfId="0" applyNumberFormat="1" applyFont="1" applyFill="1" applyBorder="1" applyAlignment="1">
      <alignment horizontal="left" vertical="center" indent="1"/>
    </xf>
    <xf numFmtId="0" fontId="12" fillId="4" borderId="0" xfId="0" applyFont="1" applyFill="1" applyAlignment="1">
      <alignment horizontal="center" vertical="center"/>
    </xf>
    <xf numFmtId="0" fontId="9" fillId="3" borderId="2" xfId="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0" fontId="2" fillId="4" borderId="5" xfId="0" applyFont="1" applyFill="1" applyBorder="1" applyAlignment="1">
      <alignment horizontal="right" vertical="center"/>
    </xf>
    <xf numFmtId="0" fontId="2" fillId="4" borderId="6" xfId="0" applyFont="1" applyFill="1" applyBorder="1" applyAlignment="1">
      <alignment horizontal="right" vertical="center"/>
    </xf>
    <xf numFmtId="0" fontId="2" fillId="4" borderId="7" xfId="0" applyFont="1" applyFill="1" applyBorder="1" applyAlignment="1">
      <alignment horizontal="right" vertical="center"/>
    </xf>
    <xf numFmtId="0" fontId="2" fillId="4" borderId="10" xfId="0" applyFont="1" applyFill="1" applyBorder="1" applyAlignment="1">
      <alignment horizontal="left" vertical="center" indent="1"/>
    </xf>
    <xf numFmtId="0" fontId="2" fillId="4" borderId="11" xfId="0" applyFont="1" applyFill="1" applyBorder="1" applyAlignment="1">
      <alignment horizontal="left" vertical="center" indent="1"/>
    </xf>
    <xf numFmtId="0" fontId="2" fillId="4" borderId="12" xfId="0" applyFont="1" applyFill="1" applyBorder="1" applyAlignment="1">
      <alignment horizontal="left" vertical="center" indent="1"/>
    </xf>
    <xf numFmtId="0" fontId="2" fillId="4" borderId="5" xfId="0" applyFont="1" applyFill="1" applyBorder="1" applyAlignment="1">
      <alignment horizontal="left" vertical="center"/>
    </xf>
    <xf numFmtId="0" fontId="2" fillId="4" borderId="6" xfId="0" applyFont="1" applyFill="1" applyBorder="1" applyAlignment="1">
      <alignment horizontal="left" vertical="center"/>
    </xf>
    <xf numFmtId="0" fontId="2" fillId="4" borderId="7" xfId="0" applyFont="1" applyFill="1" applyBorder="1" applyAlignment="1">
      <alignment horizontal="left" vertical="center"/>
    </xf>
    <xf numFmtId="0" fontId="2" fillId="4" borderId="0" xfId="0" applyFont="1" applyFill="1" applyAlignment="1">
      <alignment horizontal="left" vertical="top" wrapText="1"/>
    </xf>
    <xf numFmtId="0" fontId="2" fillId="4" borderId="0" xfId="0" applyFont="1" applyFill="1" applyAlignment="1">
      <alignment horizontal="left" vertical="top"/>
    </xf>
    <xf numFmtId="0" fontId="2" fillId="4" borderId="0" xfId="0" applyFont="1" applyFill="1" applyAlignment="1">
      <alignment horizontal="left"/>
    </xf>
    <xf numFmtId="0" fontId="23" fillId="4" borderId="0" xfId="0" applyFont="1" applyFill="1" applyAlignment="1">
      <alignment horizontal="left" vertical="center" wrapText="1"/>
    </xf>
    <xf numFmtId="0" fontId="21" fillId="4" borderId="0" xfId="0" applyFont="1" applyFill="1" applyAlignment="1">
      <alignment horizontal="left" vertical="center" wrapText="1"/>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10" xfId="0" applyFont="1" applyFill="1" applyBorder="1" applyAlignment="1">
      <alignment horizontal="center" vertical="top" wrapText="1"/>
    </xf>
    <xf numFmtId="0" fontId="2" fillId="4" borderId="11" xfId="0" applyFont="1" applyFill="1" applyBorder="1" applyAlignment="1">
      <alignment horizontal="center" vertical="top" wrapText="1"/>
    </xf>
    <xf numFmtId="0" fontId="2" fillId="4" borderId="12" xfId="0" applyFont="1" applyFill="1" applyBorder="1" applyAlignment="1">
      <alignment horizontal="center" vertical="top" wrapText="1"/>
    </xf>
    <xf numFmtId="0" fontId="2" fillId="4" borderId="11" xfId="0" applyFont="1" applyFill="1" applyBorder="1" applyAlignment="1">
      <alignment horizontal="left" vertical="top"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2" fillId="4" borderId="6" xfId="0" applyFont="1" applyFill="1" applyBorder="1" applyAlignment="1">
      <alignment horizontal="center" vertical="top" wrapText="1"/>
    </xf>
    <xf numFmtId="0" fontId="2" fillId="4" borderId="7" xfId="0" applyFont="1" applyFill="1" applyBorder="1" applyAlignment="1">
      <alignment horizontal="center" vertical="top" wrapText="1"/>
    </xf>
    <xf numFmtId="0" fontId="2" fillId="4" borderId="0" xfId="0" applyFont="1" applyFill="1" applyAlignment="1">
      <alignment horizontal="center" vertical="top"/>
    </xf>
    <xf numFmtId="0" fontId="2" fillId="4" borderId="9" xfId="0" applyFont="1" applyFill="1" applyBorder="1" applyAlignment="1">
      <alignment horizontal="center" vertical="top"/>
    </xf>
    <xf numFmtId="0" fontId="2" fillId="3" borderId="1" xfId="0" applyFont="1" applyFill="1" applyBorder="1" applyAlignment="1" applyProtection="1">
      <alignment horizontal="left" vertical="center" wrapText="1"/>
      <protection locked="0"/>
    </xf>
    <xf numFmtId="0" fontId="2" fillId="2" borderId="1" xfId="0" applyFont="1" applyFill="1" applyBorder="1" applyAlignment="1" applyProtection="1">
      <alignment horizontal="center" vertical="center"/>
      <protection locked="0"/>
    </xf>
    <xf numFmtId="181" fontId="2" fillId="4" borderId="2" xfId="0" applyNumberFormat="1" applyFont="1" applyFill="1" applyBorder="1" applyAlignment="1">
      <alignment horizontal="center" vertical="center" wrapText="1"/>
    </xf>
    <xf numFmtId="181" fontId="2" fillId="4" borderId="4" xfId="0" applyNumberFormat="1" applyFont="1" applyFill="1" applyBorder="1" applyAlignment="1">
      <alignment horizontal="center" vertical="center" wrapText="1"/>
    </xf>
    <xf numFmtId="181" fontId="2" fillId="4" borderId="3" xfId="0" applyNumberFormat="1" applyFont="1" applyFill="1" applyBorder="1" applyAlignment="1">
      <alignment horizontal="center" vertical="center" wrapText="1"/>
    </xf>
    <xf numFmtId="0" fontId="2" fillId="4" borderId="6" xfId="0" applyFont="1" applyFill="1" applyBorder="1" applyAlignment="1">
      <alignment horizontal="left" vertical="top" wrapText="1"/>
    </xf>
    <xf numFmtId="0" fontId="2" fillId="4" borderId="6" xfId="0" applyFont="1" applyFill="1" applyBorder="1" applyAlignment="1">
      <alignment horizontal="left" vertical="top"/>
    </xf>
    <xf numFmtId="0" fontId="2" fillId="3" borderId="0" xfId="0" applyFont="1" applyFill="1" applyAlignment="1" applyProtection="1">
      <alignment horizontal="left" vertical="top"/>
      <protection locked="0"/>
    </xf>
    <xf numFmtId="0" fontId="2" fillId="4" borderId="4" xfId="0" applyFont="1" applyFill="1" applyBorder="1" applyAlignment="1">
      <alignment horizontal="center" vertical="center"/>
    </xf>
    <xf numFmtId="0" fontId="2" fillId="4" borderId="2" xfId="0" applyFont="1" applyFill="1" applyBorder="1" applyAlignment="1">
      <alignment horizontal="left" vertical="center" indent="1" shrinkToFit="1"/>
    </xf>
    <xf numFmtId="0" fontId="2" fillId="4" borderId="4" xfId="0" applyFont="1" applyFill="1" applyBorder="1" applyAlignment="1">
      <alignment horizontal="left" vertical="center" indent="1" shrinkToFit="1"/>
    </xf>
    <xf numFmtId="0" fontId="2" fillId="4" borderId="3" xfId="0" applyFont="1" applyFill="1" applyBorder="1" applyAlignment="1">
      <alignment horizontal="left" vertical="center" indent="1" shrinkToFit="1"/>
    </xf>
    <xf numFmtId="0" fontId="4" fillId="4" borderId="0" xfId="0" applyFont="1" applyFill="1" applyAlignment="1">
      <alignment horizontal="center" vertical="center"/>
    </xf>
    <xf numFmtId="0" fontId="2" fillId="4" borderId="5" xfId="0" applyFont="1" applyFill="1" applyBorder="1" applyAlignment="1">
      <alignment horizontal="center" vertical="center"/>
    </xf>
    <xf numFmtId="0" fontId="2" fillId="4" borderId="7" xfId="0" applyFont="1" applyFill="1" applyBorder="1" applyAlignment="1">
      <alignment horizontal="center" vertical="center"/>
    </xf>
    <xf numFmtId="0" fontId="5" fillId="4" borderId="8" xfId="0" applyFont="1" applyFill="1" applyBorder="1" applyAlignment="1">
      <alignment horizontal="left" vertical="center"/>
    </xf>
    <xf numFmtId="0" fontId="5" fillId="4" borderId="0" xfId="0" applyFont="1" applyFill="1" applyAlignment="1">
      <alignment horizontal="left" vertical="center"/>
    </xf>
    <xf numFmtId="0" fontId="2" fillId="4" borderId="10" xfId="0" applyFont="1" applyFill="1" applyBorder="1" applyAlignment="1">
      <alignment horizontal="center" vertical="center"/>
    </xf>
    <xf numFmtId="0" fontId="2" fillId="4" borderId="12" xfId="0" applyFont="1" applyFill="1" applyBorder="1" applyAlignment="1">
      <alignment horizontal="center" vertical="center"/>
    </xf>
    <xf numFmtId="0" fontId="2" fillId="3" borderId="2" xfId="0" applyFont="1" applyFill="1" applyBorder="1" applyAlignment="1" applyProtection="1">
      <alignment horizontal="left" vertical="center" wrapText="1"/>
      <protection locked="0"/>
    </xf>
    <xf numFmtId="0" fontId="2" fillId="3" borderId="4" xfId="0" applyFont="1" applyFill="1" applyBorder="1" applyAlignment="1" applyProtection="1">
      <alignment horizontal="left" vertical="center" wrapText="1"/>
      <protection locked="0"/>
    </xf>
    <xf numFmtId="0" fontId="2" fillId="3" borderId="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center" vertical="center"/>
      <protection locked="0"/>
    </xf>
    <xf numFmtId="0" fontId="2" fillId="4" borderId="13" xfId="0" applyFont="1" applyFill="1" applyBorder="1" applyAlignment="1">
      <alignment horizontal="center" vertical="center" wrapText="1"/>
    </xf>
    <xf numFmtId="0" fontId="2" fillId="4" borderId="14" xfId="0" applyFont="1" applyFill="1" applyBorder="1" applyAlignment="1">
      <alignment horizontal="center" vertical="center"/>
    </xf>
    <xf numFmtId="0" fontId="2" fillId="4" borderId="6" xfId="0" applyFont="1" applyFill="1" applyBorder="1" applyAlignment="1">
      <alignment horizontal="center" vertical="center"/>
    </xf>
    <xf numFmtId="0" fontId="10" fillId="4" borderId="2" xfId="0" applyFont="1" applyFill="1" applyBorder="1" applyAlignment="1">
      <alignment horizontal="left" vertical="center"/>
    </xf>
    <xf numFmtId="0" fontId="10" fillId="4" borderId="4" xfId="0" applyFont="1" applyFill="1" applyBorder="1" applyAlignment="1">
      <alignment horizontal="left" vertical="center"/>
    </xf>
    <xf numFmtId="0" fontId="10" fillId="4" borderId="3" xfId="0" applyFont="1" applyFill="1" applyBorder="1" applyAlignment="1">
      <alignment horizontal="left" vertical="center"/>
    </xf>
    <xf numFmtId="1" fontId="2" fillId="4" borderId="2" xfId="0" applyNumberFormat="1" applyFont="1" applyFill="1" applyBorder="1" applyAlignment="1">
      <alignment horizontal="right" vertical="center"/>
    </xf>
    <xf numFmtId="1" fontId="2" fillId="4" borderId="4" xfId="0" applyNumberFormat="1" applyFont="1" applyFill="1" applyBorder="1" applyAlignment="1">
      <alignment horizontal="right" vertical="center"/>
    </xf>
    <xf numFmtId="0" fontId="2" fillId="4" borderId="15" xfId="0" applyFont="1" applyFill="1" applyBorder="1" applyAlignment="1">
      <alignment horizontal="center" vertical="center"/>
    </xf>
    <xf numFmtId="0" fontId="2" fillId="4" borderId="16" xfId="0" applyFont="1" applyFill="1" applyBorder="1" applyAlignment="1">
      <alignment horizontal="center" vertical="center"/>
    </xf>
    <xf numFmtId="0" fontId="2" fillId="4" borderId="17" xfId="0" applyFont="1" applyFill="1" applyBorder="1" applyAlignment="1">
      <alignment horizontal="center" vertical="center"/>
    </xf>
    <xf numFmtId="0" fontId="2" fillId="4" borderId="11" xfId="0" applyFont="1" applyFill="1" applyBorder="1" applyAlignment="1">
      <alignment horizontal="left"/>
    </xf>
    <xf numFmtId="0" fontId="2" fillId="4" borderId="0" xfId="0" applyFont="1" applyFill="1" applyAlignment="1">
      <alignment horizontal="center" vertical="center" wrapText="1"/>
    </xf>
    <xf numFmtId="0" fontId="2" fillId="4" borderId="9" xfId="0" applyFont="1" applyFill="1" applyBorder="1" applyAlignment="1">
      <alignment horizontal="center" vertical="center" wrapText="1"/>
    </xf>
    <xf numFmtId="0" fontId="7" fillId="4" borderId="18" xfId="0" applyFont="1" applyFill="1" applyBorder="1" applyAlignment="1" applyProtection="1">
      <alignment horizontal="left" vertical="top"/>
      <protection locked="0"/>
    </xf>
    <xf numFmtId="0" fontId="7" fillId="4" borderId="19" xfId="0" applyFont="1" applyFill="1" applyBorder="1" applyAlignment="1" applyProtection="1">
      <alignment horizontal="left" vertical="top"/>
      <protection locked="0"/>
    </xf>
    <xf numFmtId="0" fontId="0" fillId="4" borderId="0" xfId="0" applyFill="1" applyAlignment="1">
      <alignment horizontal="left" vertical="center"/>
    </xf>
    <xf numFmtId="0" fontId="0" fillId="4" borderId="37" xfId="0" applyFill="1" applyBorder="1" applyAlignment="1" applyProtection="1">
      <alignment horizontal="left" vertical="top"/>
      <protection locked="0"/>
    </xf>
    <xf numFmtId="0" fontId="0" fillId="4" borderId="18" xfId="0" applyFill="1" applyBorder="1" applyAlignment="1" applyProtection="1">
      <alignment horizontal="left" vertical="top"/>
      <protection locked="0"/>
    </xf>
    <xf numFmtId="0" fontId="0" fillId="4" borderId="41" xfId="0" applyFill="1" applyBorder="1" applyAlignment="1" applyProtection="1">
      <alignment horizontal="left" vertical="top"/>
      <protection locked="0"/>
    </xf>
    <xf numFmtId="0" fontId="0" fillId="4" borderId="19" xfId="0" applyFill="1" applyBorder="1" applyAlignment="1" applyProtection="1">
      <alignment horizontal="left" vertical="top"/>
      <protection locked="0"/>
    </xf>
    <xf numFmtId="0" fontId="0" fillId="3" borderId="2"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4" borderId="2" xfId="0" applyFill="1" applyBorder="1" applyAlignment="1">
      <alignment horizontal="left" vertical="center" indent="1"/>
    </xf>
    <xf numFmtId="0" fontId="0" fillId="4" borderId="4" xfId="0" applyFill="1" applyBorder="1" applyAlignment="1">
      <alignment horizontal="left" vertical="center" indent="1"/>
    </xf>
    <xf numFmtId="0" fontId="0" fillId="4" borderId="3" xfId="0" applyFill="1" applyBorder="1" applyAlignment="1">
      <alignment horizontal="left" vertical="center" indent="1"/>
    </xf>
    <xf numFmtId="49" fontId="0" fillId="3" borderId="2" xfId="0" applyNumberFormat="1" applyFill="1" applyBorder="1" applyAlignment="1" applyProtection="1">
      <alignment horizontal="left" vertical="center" indent="1"/>
      <protection locked="0"/>
    </xf>
    <xf numFmtId="49" fontId="0" fillId="3" borderId="4" xfId="0" applyNumberFormat="1" applyFill="1" applyBorder="1" applyAlignment="1" applyProtection="1">
      <alignment horizontal="left" vertical="center" indent="1"/>
      <protection locked="0"/>
    </xf>
    <xf numFmtId="49" fontId="0" fillId="3" borderId="3" xfId="0" applyNumberFormat="1" applyFill="1" applyBorder="1" applyAlignment="1" applyProtection="1">
      <alignment horizontal="left" vertical="center" indent="1"/>
      <protection locked="0"/>
    </xf>
    <xf numFmtId="0" fontId="0" fillId="2" borderId="2"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16" fillId="4" borderId="2" xfId="0" applyFont="1" applyFill="1" applyBorder="1" applyAlignment="1">
      <alignment horizontal="left" vertical="center" indent="1"/>
    </xf>
    <xf numFmtId="0" fontId="16" fillId="4" borderId="4" xfId="0" applyFont="1" applyFill="1" applyBorder="1" applyAlignment="1">
      <alignment horizontal="left" vertical="center" indent="1"/>
    </xf>
    <xf numFmtId="0" fontId="16" fillId="4" borderId="3" xfId="0" applyFont="1" applyFill="1" applyBorder="1" applyAlignment="1">
      <alignment horizontal="left" vertical="center" indent="1"/>
    </xf>
    <xf numFmtId="0" fontId="0" fillId="4" borderId="4" xfId="0" applyFill="1" applyBorder="1" applyAlignment="1">
      <alignment horizontal="center" vertical="center"/>
    </xf>
    <xf numFmtId="0" fontId="0" fillId="4" borderId="3" xfId="0" applyFill="1" applyBorder="1" applyAlignment="1">
      <alignment horizontal="center" vertical="center"/>
    </xf>
    <xf numFmtId="49" fontId="0" fillId="4" borderId="2" xfId="0" applyNumberFormat="1" applyFill="1" applyBorder="1" applyAlignment="1">
      <alignment horizontal="left" vertical="center" indent="1"/>
    </xf>
    <xf numFmtId="49" fontId="0" fillId="4" borderId="4" xfId="0" applyNumberFormat="1" applyFill="1" applyBorder="1" applyAlignment="1">
      <alignment horizontal="left" vertical="center" indent="1"/>
    </xf>
    <xf numFmtId="49" fontId="0" fillId="4" borderId="3" xfId="0" applyNumberFormat="1" applyFill="1" applyBorder="1" applyAlignment="1">
      <alignment horizontal="left" vertical="center" indent="1"/>
    </xf>
    <xf numFmtId="0" fontId="7" fillId="4" borderId="38" xfId="0" applyFont="1" applyFill="1" applyBorder="1" applyAlignment="1">
      <alignment horizontal="left" vertical="center"/>
    </xf>
    <xf numFmtId="0" fontId="7" fillId="4" borderId="39" xfId="0" applyFont="1" applyFill="1" applyBorder="1" applyAlignment="1">
      <alignment horizontal="left" vertical="center"/>
    </xf>
    <xf numFmtId="0" fontId="7" fillId="4" borderId="40" xfId="0" applyFont="1" applyFill="1" applyBorder="1" applyAlignment="1">
      <alignment horizontal="left" vertical="center"/>
    </xf>
    <xf numFmtId="0" fontId="0" fillId="4" borderId="20" xfId="0" applyFill="1" applyBorder="1" applyAlignment="1" applyProtection="1">
      <alignment horizontal="left" vertical="top"/>
      <protection locked="0"/>
    </xf>
    <xf numFmtId="0" fontId="0" fillId="4" borderId="0" xfId="0" applyFill="1" applyAlignment="1" applyProtection="1">
      <alignment horizontal="left" vertical="top"/>
      <protection locked="0"/>
    </xf>
    <xf numFmtId="0" fontId="0" fillId="4" borderId="21" xfId="0" applyFill="1" applyBorder="1" applyAlignment="1" applyProtection="1">
      <alignment horizontal="left" vertical="top"/>
      <protection locked="0"/>
    </xf>
    <xf numFmtId="0" fontId="0" fillId="4" borderId="22" xfId="0" applyFill="1" applyBorder="1" applyAlignment="1" applyProtection="1">
      <alignment horizontal="left" vertical="top"/>
      <protection locked="0"/>
    </xf>
    <xf numFmtId="0" fontId="0" fillId="4" borderId="23" xfId="0" applyFill="1" applyBorder="1" applyAlignment="1" applyProtection="1">
      <alignment horizontal="left" vertical="top"/>
      <protection locked="0"/>
    </xf>
    <xf numFmtId="0" fontId="0" fillId="4" borderId="24" xfId="0" applyFill="1" applyBorder="1" applyAlignment="1" applyProtection="1">
      <alignment horizontal="left" vertical="top"/>
      <protection locked="0"/>
    </xf>
    <xf numFmtId="0" fontId="0" fillId="4" borderId="2" xfId="0"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31" fillId="5" borderId="83" xfId="0" applyFont="1" applyFill="1" applyBorder="1" applyAlignment="1">
      <alignment horizontal="center" vertical="top" textRotation="255"/>
    </xf>
    <xf numFmtId="0" fontId="31" fillId="5" borderId="25" xfId="0" applyFont="1" applyFill="1" applyBorder="1" applyAlignment="1">
      <alignment horizontal="center" vertical="top" textRotation="255"/>
    </xf>
    <xf numFmtId="0" fontId="31" fillId="5" borderId="49" xfId="0" applyFont="1" applyFill="1" applyBorder="1" applyAlignment="1">
      <alignment horizontal="center" vertical="top" textRotation="255"/>
    </xf>
    <xf numFmtId="0" fontId="31" fillId="5" borderId="59" xfId="0" applyFont="1" applyFill="1" applyBorder="1" applyAlignment="1">
      <alignment horizontal="center" vertical="top" textRotation="255"/>
    </xf>
    <xf numFmtId="0" fontId="31" fillId="5" borderId="21" xfId="0" applyFont="1" applyFill="1" applyBorder="1" applyAlignment="1">
      <alignment horizontal="center" vertical="top" textRotation="255"/>
    </xf>
    <xf numFmtId="0" fontId="31" fillId="5" borderId="24" xfId="0" applyFont="1" applyFill="1" applyBorder="1" applyAlignment="1">
      <alignment horizontal="center" vertical="top" textRotation="255"/>
    </xf>
    <xf numFmtId="0" fontId="7" fillId="5" borderId="44" xfId="0" applyFont="1" applyFill="1" applyBorder="1" applyAlignment="1">
      <alignment horizontal="center" vertical="center" wrapText="1"/>
    </xf>
    <xf numFmtId="0" fontId="7" fillId="5" borderId="18" xfId="0" applyFont="1" applyFill="1" applyBorder="1" applyAlignment="1">
      <alignment horizontal="center" vertical="center"/>
    </xf>
    <xf numFmtId="0" fontId="7" fillId="5" borderId="19" xfId="0" applyFont="1" applyFill="1" applyBorder="1" applyAlignment="1">
      <alignment horizontal="center" vertical="center"/>
    </xf>
    <xf numFmtId="0" fontId="29" fillId="5" borderId="39" xfId="0" applyFont="1" applyFill="1" applyBorder="1" applyAlignment="1">
      <alignment horizontal="center" vertical="center"/>
    </xf>
    <xf numFmtId="0" fontId="29" fillId="5" borderId="40" xfId="0" applyFont="1" applyFill="1" applyBorder="1" applyAlignment="1">
      <alignment horizontal="center" vertical="center"/>
    </xf>
    <xf numFmtId="0" fontId="31" fillId="5" borderId="7" xfId="0" applyFont="1" applyFill="1" applyBorder="1" applyAlignment="1">
      <alignment horizontal="center" vertical="top" textRotation="255"/>
    </xf>
    <xf numFmtId="0" fontId="31" fillId="5" borderId="9" xfId="0" applyFont="1" applyFill="1" applyBorder="1" applyAlignment="1">
      <alignment horizontal="center" vertical="top" textRotation="255"/>
    </xf>
    <xf numFmtId="0" fontId="31" fillId="5" borderId="50" xfId="0" applyFont="1" applyFill="1" applyBorder="1" applyAlignment="1">
      <alignment horizontal="center" vertical="top" textRotation="255"/>
    </xf>
    <xf numFmtId="0" fontId="7" fillId="6" borderId="6" xfId="0" applyFont="1" applyFill="1" applyBorder="1" applyAlignment="1">
      <alignment horizontal="center" vertical="center" textRotation="255"/>
    </xf>
    <xf numFmtId="0" fontId="7" fillId="6" borderId="0" xfId="0" applyFont="1" applyFill="1" applyAlignment="1">
      <alignment horizontal="center" vertical="center" textRotation="255"/>
    </xf>
    <xf numFmtId="0" fontId="7" fillId="6" borderId="23" xfId="0" applyFont="1" applyFill="1" applyBorder="1" applyAlignment="1">
      <alignment horizontal="center" vertical="center" textRotation="255"/>
    </xf>
    <xf numFmtId="0" fontId="31" fillId="5" borderId="6" xfId="0" applyFont="1" applyFill="1" applyBorder="1" applyAlignment="1">
      <alignment horizontal="center" vertical="top" textRotation="255"/>
    </xf>
    <xf numFmtId="0" fontId="31" fillId="5" borderId="0" xfId="0" applyFont="1" applyFill="1" applyAlignment="1">
      <alignment horizontal="center" vertical="top" textRotation="255"/>
    </xf>
    <xf numFmtId="0" fontId="31" fillId="5" borderId="23" xfId="0" applyFont="1" applyFill="1" applyBorder="1" applyAlignment="1">
      <alignment horizontal="center" vertical="top" textRotation="255"/>
    </xf>
    <xf numFmtId="0" fontId="7" fillId="6" borderId="5" xfId="0" applyFont="1" applyFill="1" applyBorder="1" applyAlignment="1">
      <alignment horizontal="center" vertical="center" textRotation="255"/>
    </xf>
    <xf numFmtId="0" fontId="7" fillId="6" borderId="8" xfId="0" applyFont="1" applyFill="1" applyBorder="1" applyAlignment="1">
      <alignment horizontal="center" vertical="center" textRotation="255"/>
    </xf>
    <xf numFmtId="0" fontId="7" fillId="6" borderId="47" xfId="0" applyFont="1" applyFill="1" applyBorder="1" applyAlignment="1">
      <alignment horizontal="center" vertical="center" textRotation="255"/>
    </xf>
    <xf numFmtId="0" fontId="19" fillId="5" borderId="84" xfId="0" applyFont="1" applyFill="1" applyBorder="1" applyAlignment="1">
      <alignment horizontal="center" wrapText="1"/>
    </xf>
    <xf numFmtId="0" fontId="19" fillId="5" borderId="83" xfId="0" applyFont="1" applyFill="1" applyBorder="1" applyAlignment="1">
      <alignment horizontal="center" wrapText="1"/>
    </xf>
    <xf numFmtId="0" fontId="19" fillId="5" borderId="85" xfId="0" applyFont="1" applyFill="1" applyBorder="1" applyAlignment="1">
      <alignment horizontal="center" wrapText="1"/>
    </xf>
    <xf numFmtId="0" fontId="19" fillId="5" borderId="25" xfId="0" applyFont="1" applyFill="1" applyBorder="1" applyAlignment="1">
      <alignment horizontal="center" wrapText="1"/>
    </xf>
    <xf numFmtId="0" fontId="19" fillId="5" borderId="86" xfId="0" applyFont="1" applyFill="1" applyBorder="1" applyAlignment="1">
      <alignment horizontal="center" wrapText="1"/>
    </xf>
    <xf numFmtId="0" fontId="19" fillId="5" borderId="49" xfId="0" applyFont="1" applyFill="1" applyBorder="1" applyAlignment="1">
      <alignment horizontal="center" wrapText="1"/>
    </xf>
    <xf numFmtId="0" fontId="19" fillId="6" borderId="87" xfId="0" applyFont="1" applyFill="1" applyBorder="1" applyAlignment="1">
      <alignment horizontal="center" vertical="center"/>
    </xf>
    <xf numFmtId="0" fontId="19" fillId="6" borderId="88" xfId="0" applyFont="1" applyFill="1" applyBorder="1" applyAlignment="1">
      <alignment horizontal="center" vertical="center"/>
    </xf>
    <xf numFmtId="0" fontId="19" fillId="6" borderId="89" xfId="0" applyFont="1" applyFill="1" applyBorder="1" applyAlignment="1">
      <alignment horizontal="center" vertical="center"/>
    </xf>
    <xf numFmtId="0" fontId="19" fillId="5" borderId="5" xfId="0" applyFont="1" applyFill="1" applyBorder="1" applyAlignment="1">
      <alignment horizontal="center" wrapText="1"/>
    </xf>
    <xf numFmtId="0" fontId="19" fillId="5" borderId="90" xfId="0" applyFont="1" applyFill="1" applyBorder="1" applyAlignment="1">
      <alignment horizontal="center" wrapText="1"/>
    </xf>
    <xf numFmtId="0" fontId="19" fillId="5" borderId="8" xfId="0" applyFont="1" applyFill="1" applyBorder="1" applyAlignment="1">
      <alignment horizontal="center" wrapText="1"/>
    </xf>
    <xf numFmtId="0" fontId="19" fillId="5" borderId="30" xfId="0" applyFont="1" applyFill="1" applyBorder="1" applyAlignment="1">
      <alignment horizontal="center" wrapText="1"/>
    </xf>
    <xf numFmtId="0" fontId="19" fillId="5" borderId="47" xfId="0" applyFont="1" applyFill="1" applyBorder="1" applyAlignment="1">
      <alignment horizontal="center" wrapText="1"/>
    </xf>
    <xf numFmtId="0" fontId="19" fillId="5" borderId="48" xfId="0" applyFont="1" applyFill="1" applyBorder="1" applyAlignment="1">
      <alignment horizontal="center" wrapText="1"/>
    </xf>
    <xf numFmtId="0" fontId="19" fillId="6" borderId="6" xfId="0" applyFont="1" applyFill="1" applyBorder="1" applyAlignment="1">
      <alignment horizontal="center" vertical="center"/>
    </xf>
    <xf numFmtId="0" fontId="19" fillId="6" borderId="0" xfId="0" applyFont="1" applyFill="1" applyAlignment="1">
      <alignment horizontal="center" vertical="center"/>
    </xf>
    <xf numFmtId="0" fontId="19" fillId="6" borderId="23" xfId="0" applyFont="1" applyFill="1" applyBorder="1" applyAlignment="1">
      <alignment horizontal="center" vertical="center"/>
    </xf>
    <xf numFmtId="0" fontId="15" fillId="5" borderId="51" xfId="0" applyFont="1" applyFill="1" applyBorder="1" applyAlignment="1">
      <alignment horizontal="center" vertical="center" wrapText="1"/>
    </xf>
    <xf numFmtId="0" fontId="15" fillId="5" borderId="20" xfId="0" applyFont="1" applyFill="1" applyBorder="1" applyAlignment="1">
      <alignment horizontal="center" vertical="center" wrapText="1"/>
    </xf>
    <xf numFmtId="0" fontId="15" fillId="5" borderId="22" xfId="0" applyFont="1" applyFill="1" applyBorder="1" applyAlignment="1">
      <alignment horizontal="center" vertical="center" wrapText="1"/>
    </xf>
    <xf numFmtId="182" fontId="30" fillId="5" borderId="34" xfId="0" applyNumberFormat="1" applyFont="1" applyFill="1" applyBorder="1" applyAlignment="1">
      <alignment horizontal="center" vertical="center"/>
    </xf>
    <xf numFmtId="182" fontId="30" fillId="5" borderId="25" xfId="0" applyNumberFormat="1" applyFont="1" applyFill="1" applyBorder="1" applyAlignment="1">
      <alignment horizontal="center" vertical="center"/>
    </xf>
    <xf numFmtId="182" fontId="30" fillId="5" borderId="49" xfId="0" applyNumberFormat="1" applyFont="1" applyFill="1" applyBorder="1" applyAlignment="1">
      <alignment horizontal="center" vertical="center"/>
    </xf>
    <xf numFmtId="0" fontId="15" fillId="5" borderId="52" xfId="0" applyFont="1" applyFill="1" applyBorder="1" applyAlignment="1">
      <alignment horizontal="center" vertical="center"/>
    </xf>
    <xf numFmtId="0" fontId="15" fillId="5" borderId="0" xfId="0" applyFont="1" applyFill="1" applyAlignment="1">
      <alignment horizontal="center" vertical="center"/>
    </xf>
    <xf numFmtId="0" fontId="15" fillId="5" borderId="23" xfId="0" applyFont="1" applyFill="1" applyBorder="1" applyAlignment="1">
      <alignment horizontal="center" vertical="center"/>
    </xf>
    <xf numFmtId="0" fontId="15" fillId="5" borderId="82" xfId="0" applyFont="1" applyFill="1" applyBorder="1" applyAlignment="1">
      <alignment horizontal="center" vertical="center"/>
    </xf>
    <xf numFmtId="0" fontId="15" fillId="5" borderId="25" xfId="0" applyFont="1" applyFill="1" applyBorder="1" applyAlignment="1">
      <alignment horizontal="center" vertical="center"/>
    </xf>
    <xf numFmtId="0" fontId="15" fillId="5" borderId="49" xfId="0" applyFont="1" applyFill="1" applyBorder="1" applyAlignment="1">
      <alignment horizontal="center" vertical="center"/>
    </xf>
    <xf numFmtId="0" fontId="15" fillId="5" borderId="61" xfId="0" applyFont="1" applyFill="1" applyBorder="1" applyAlignment="1">
      <alignment horizontal="center" vertical="center"/>
    </xf>
    <xf numFmtId="0" fontId="15" fillId="5" borderId="62" xfId="0" applyFont="1" applyFill="1" applyBorder="1" applyAlignment="1">
      <alignment horizontal="center" vertical="center"/>
    </xf>
    <xf numFmtId="0" fontId="15" fillId="5" borderId="63"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0" xfId="0" applyFont="1" applyFill="1" applyAlignment="1">
      <alignment horizontal="center" vertical="center" wrapText="1"/>
    </xf>
    <xf numFmtId="0" fontId="15" fillId="5" borderId="23" xfId="0" applyFont="1" applyFill="1" applyBorder="1" applyAlignment="1">
      <alignment horizontal="center" vertical="center" wrapText="1"/>
    </xf>
    <xf numFmtId="0" fontId="29" fillId="7" borderId="78" xfId="0" applyFont="1" applyFill="1" applyBorder="1" applyAlignment="1">
      <alignment horizontal="center" vertical="center" wrapText="1"/>
    </xf>
    <xf numFmtId="0" fontId="29" fillId="7" borderId="80" xfId="0" applyFont="1" applyFill="1" applyBorder="1" applyAlignment="1">
      <alignment horizontal="center" vertical="center" wrapText="1"/>
    </xf>
    <xf numFmtId="0" fontId="29" fillId="7" borderId="81" xfId="0" applyFont="1" applyFill="1" applyBorder="1" applyAlignment="1">
      <alignment horizontal="center" vertical="center" wrapText="1"/>
    </xf>
    <xf numFmtId="0" fontId="15" fillId="7" borderId="42" xfId="0" applyFont="1" applyFill="1" applyBorder="1" applyAlignment="1">
      <alignment horizontal="center" vertical="center"/>
    </xf>
    <xf numFmtId="0" fontId="15" fillId="7" borderId="20" xfId="0" applyFont="1" applyFill="1" applyBorder="1" applyAlignment="1">
      <alignment horizontal="center" vertical="center"/>
    </xf>
    <xf numFmtId="0" fontId="15" fillId="7" borderId="22" xfId="0" applyFont="1" applyFill="1" applyBorder="1" applyAlignment="1">
      <alignment horizontal="center" vertical="center"/>
    </xf>
    <xf numFmtId="0" fontId="15" fillId="2" borderId="72" xfId="0" applyFont="1" applyFill="1" applyBorder="1" applyAlignment="1">
      <alignment horizontal="center" vertical="center" wrapText="1"/>
    </xf>
    <xf numFmtId="0" fontId="15" fillId="2" borderId="74" xfId="0" applyFont="1" applyFill="1" applyBorder="1" applyAlignment="1">
      <alignment horizontal="center" vertical="center" wrapText="1"/>
    </xf>
    <xf numFmtId="0" fontId="15" fillId="2" borderId="54" xfId="0" applyFont="1" applyFill="1" applyBorder="1" applyAlignment="1">
      <alignment horizontal="center" vertical="center" wrapText="1"/>
    </xf>
    <xf numFmtId="0" fontId="15" fillId="7" borderId="52" xfId="0" applyFont="1" applyFill="1" applyBorder="1" applyAlignment="1">
      <alignment horizontal="center" vertical="center"/>
    </xf>
    <xf numFmtId="0" fontId="15" fillId="7" borderId="0" xfId="0" applyFont="1" applyFill="1" applyAlignment="1">
      <alignment horizontal="center" vertical="center"/>
    </xf>
    <xf numFmtId="0" fontId="15" fillId="7" borderId="23" xfId="0" applyFont="1" applyFill="1" applyBorder="1" applyAlignment="1">
      <alignment horizontal="center" vertical="center"/>
    </xf>
    <xf numFmtId="0" fontId="15" fillId="7" borderId="75" xfId="0" applyFont="1" applyFill="1" applyBorder="1" applyAlignment="1">
      <alignment horizontal="center" vertical="center"/>
    </xf>
    <xf numFmtId="0" fontId="15" fillId="7" borderId="76" xfId="0" applyFont="1" applyFill="1" applyBorder="1" applyAlignment="1">
      <alignment horizontal="center" vertical="center"/>
    </xf>
    <xf numFmtId="0" fontId="15" fillId="7" borderId="77" xfId="0" applyFont="1" applyFill="1" applyBorder="1" applyAlignment="1">
      <alignment horizontal="center" vertical="center"/>
    </xf>
    <xf numFmtId="0" fontId="15" fillId="5" borderId="75" xfId="0" applyFont="1" applyFill="1" applyBorder="1" applyAlignment="1">
      <alignment horizontal="center" vertical="center"/>
    </xf>
    <xf numFmtId="0" fontId="15" fillId="5" borderId="76" xfId="0" applyFont="1" applyFill="1" applyBorder="1" applyAlignment="1">
      <alignment horizontal="center" vertical="center"/>
    </xf>
    <xf numFmtId="0" fontId="15" fillId="5" borderId="77" xfId="0" applyFont="1" applyFill="1" applyBorder="1" applyAlignment="1">
      <alignment horizontal="center" vertical="center"/>
    </xf>
    <xf numFmtId="0" fontId="15" fillId="5" borderId="46" xfId="0" applyFont="1" applyFill="1" applyBorder="1" applyAlignment="1">
      <alignment horizontal="center" vertical="center"/>
    </xf>
    <xf numFmtId="0" fontId="15" fillId="5" borderId="21" xfId="0" applyFont="1" applyFill="1" applyBorder="1" applyAlignment="1">
      <alignment horizontal="center" vertical="center"/>
    </xf>
    <xf numFmtId="0" fontId="15" fillId="5" borderId="24" xfId="0" applyFont="1" applyFill="1" applyBorder="1" applyAlignment="1">
      <alignment horizontal="center" vertical="center"/>
    </xf>
    <xf numFmtId="0" fontId="9" fillId="4" borderId="2" xfId="1" applyFill="1" applyBorder="1" applyAlignment="1" applyProtection="1">
      <alignment horizontal="left" vertical="center" indent="1"/>
    </xf>
    <xf numFmtId="0" fontId="2" fillId="4" borderId="4" xfId="0" applyFont="1" applyFill="1" applyBorder="1">
      <alignment vertical="center"/>
    </xf>
    <xf numFmtId="0" fontId="2" fillId="4" borderId="3" xfId="0" applyFont="1" applyFill="1" applyBorder="1">
      <alignment vertical="center"/>
    </xf>
    <xf numFmtId="0" fontId="2" fillId="4" borderId="2" xfId="0" applyFont="1" applyFill="1" applyBorder="1" applyAlignment="1">
      <alignment horizontal="left" vertical="center" wrapText="1" indent="1"/>
    </xf>
    <xf numFmtId="0" fontId="2" fillId="4" borderId="4" xfId="0" applyFont="1" applyFill="1" applyBorder="1" applyAlignment="1">
      <alignment horizontal="left" vertical="center" wrapText="1" indent="1"/>
    </xf>
    <xf numFmtId="0" fontId="2" fillId="4" borderId="3" xfId="0" applyFont="1" applyFill="1" applyBorder="1" applyAlignment="1">
      <alignment horizontal="left" vertical="center" wrapText="1" indent="1"/>
    </xf>
    <xf numFmtId="178" fontId="2" fillId="4" borderId="1" xfId="0" applyNumberFormat="1" applyFont="1" applyFill="1" applyBorder="1" applyAlignment="1">
      <alignment horizontal="left" vertical="center" indent="1"/>
    </xf>
    <xf numFmtId="0" fontId="2" fillId="4" borderId="1" xfId="0" applyFont="1" applyFill="1" applyBorder="1" applyAlignment="1">
      <alignment horizontal="left" vertical="center" indent="1"/>
    </xf>
    <xf numFmtId="0" fontId="2" fillId="4" borderId="1" xfId="0" applyFont="1" applyFill="1" applyBorder="1" applyAlignment="1">
      <alignment horizontal="left" vertical="center" wrapText="1" indent="1"/>
    </xf>
    <xf numFmtId="176" fontId="2" fillId="4" borderId="6" xfId="0" applyNumberFormat="1" applyFont="1" applyFill="1" applyBorder="1" applyAlignment="1">
      <alignment horizontal="left" vertical="center" indent="1"/>
    </xf>
    <xf numFmtId="176" fontId="2" fillId="4" borderId="7" xfId="0" applyNumberFormat="1" applyFont="1" applyFill="1" applyBorder="1" applyAlignment="1">
      <alignment horizontal="left" vertical="center" indent="1"/>
    </xf>
    <xf numFmtId="0" fontId="2" fillId="4" borderId="5" xfId="0" applyFont="1" applyFill="1" applyBorder="1" applyAlignment="1">
      <alignment horizontal="left" vertical="center" wrapText="1" indent="1"/>
    </xf>
    <xf numFmtId="0" fontId="2" fillId="4" borderId="6"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2" fillId="4" borderId="10" xfId="0" applyFont="1" applyFill="1" applyBorder="1" applyAlignment="1">
      <alignment horizontal="left" vertical="center" wrapText="1" indent="1"/>
    </xf>
    <xf numFmtId="0" fontId="2" fillId="4" borderId="11" xfId="0" applyFont="1" applyFill="1" applyBorder="1" applyAlignment="1">
      <alignment horizontal="left" vertical="center" wrapText="1" indent="1"/>
    </xf>
    <xf numFmtId="0" fontId="2" fillId="4" borderId="12" xfId="0" applyFont="1" applyFill="1" applyBorder="1" applyAlignment="1">
      <alignment horizontal="left" vertical="center" wrapText="1" indent="1"/>
    </xf>
    <xf numFmtId="0" fontId="7" fillId="4" borderId="51" xfId="0" applyFont="1" applyFill="1" applyBorder="1" applyAlignment="1">
      <alignment horizontal="center" vertical="center"/>
    </xf>
    <xf numFmtId="0" fontId="7" fillId="4" borderId="6" xfId="0" applyFont="1" applyFill="1" applyBorder="1" applyAlignment="1">
      <alignment horizontal="center" vertical="center"/>
    </xf>
    <xf numFmtId="0" fontId="7" fillId="4" borderId="7" xfId="0" applyFont="1" applyFill="1" applyBorder="1" applyAlignment="1">
      <alignment horizontal="center" vertical="center"/>
    </xf>
    <xf numFmtId="0" fontId="7" fillId="4" borderId="22" xfId="0" applyFont="1" applyFill="1" applyBorder="1" applyAlignment="1">
      <alignment horizontal="center" vertical="center"/>
    </xf>
    <xf numFmtId="0" fontId="7" fillId="4" borderId="23" xfId="0" applyFont="1" applyFill="1" applyBorder="1" applyAlignment="1">
      <alignment horizontal="center" vertical="center"/>
    </xf>
    <xf numFmtId="0" fontId="7" fillId="4" borderId="50" xfId="0" applyFont="1" applyFill="1" applyBorder="1" applyAlignment="1">
      <alignment horizontal="center" vertical="center"/>
    </xf>
    <xf numFmtId="0" fontId="2" fillId="4" borderId="47" xfId="0" applyFont="1" applyFill="1" applyBorder="1" applyAlignment="1">
      <alignment horizontal="center" vertical="center"/>
    </xf>
    <xf numFmtId="0" fontId="2" fillId="4" borderId="23" xfId="0" applyFont="1" applyFill="1" applyBorder="1" applyAlignment="1">
      <alignment horizontal="center" vertical="center"/>
    </xf>
    <xf numFmtId="0" fontId="2" fillId="4" borderId="50" xfId="0" applyFont="1" applyFill="1" applyBorder="1" applyAlignment="1">
      <alignment horizontal="center" vertical="center"/>
    </xf>
    <xf numFmtId="0" fontId="2" fillId="4" borderId="59" xfId="0" applyFont="1" applyFill="1" applyBorder="1" applyAlignment="1">
      <alignment horizontal="center" vertical="center"/>
    </xf>
    <xf numFmtId="0" fontId="2" fillId="4" borderId="24" xfId="0" applyFont="1" applyFill="1" applyBorder="1" applyAlignment="1">
      <alignment horizontal="center" vertical="center"/>
    </xf>
    <xf numFmtId="0" fontId="33" fillId="4" borderId="2" xfId="0" applyFont="1" applyFill="1" applyBorder="1" applyAlignment="1">
      <alignment horizontal="left" vertical="center" wrapText="1" indent="1"/>
    </xf>
    <xf numFmtId="0" fontId="33" fillId="4" borderId="4" xfId="0" applyFont="1" applyFill="1" applyBorder="1" applyAlignment="1">
      <alignment horizontal="left" vertical="center" wrapText="1" indent="1"/>
    </xf>
    <xf numFmtId="0" fontId="33" fillId="4" borderId="3" xfId="0" applyFont="1" applyFill="1" applyBorder="1" applyAlignment="1">
      <alignment horizontal="left" vertical="center" wrapText="1" indent="1"/>
    </xf>
    <xf numFmtId="0" fontId="26" fillId="4" borderId="42" xfId="0" applyFont="1" applyFill="1" applyBorder="1" applyAlignment="1">
      <alignment horizontal="left" vertical="center" wrapText="1" indent="1"/>
    </xf>
    <xf numFmtId="0" fontId="25" fillId="4" borderId="46" xfId="0" applyFont="1" applyFill="1" applyBorder="1" applyAlignment="1">
      <alignment horizontal="left" vertical="center" wrapText="1" indent="1"/>
    </xf>
    <xf numFmtId="0" fontId="25" fillId="4" borderId="20" xfId="0" applyFont="1" applyFill="1" applyBorder="1" applyAlignment="1">
      <alignment horizontal="left" vertical="center" wrapText="1" indent="1"/>
    </xf>
    <xf numFmtId="0" fontId="25" fillId="4" borderId="21" xfId="0" applyFont="1" applyFill="1" applyBorder="1" applyAlignment="1">
      <alignment horizontal="left" vertical="center" wrapText="1" indent="1"/>
    </xf>
    <xf numFmtId="0" fontId="25" fillId="4" borderId="22" xfId="0" applyFont="1" applyFill="1" applyBorder="1" applyAlignment="1">
      <alignment horizontal="left" vertical="center" wrapText="1" indent="1"/>
    </xf>
    <xf numFmtId="0" fontId="25" fillId="4" borderId="24" xfId="0" applyFont="1" applyFill="1" applyBorder="1" applyAlignment="1">
      <alignment horizontal="left" vertical="center" wrapText="1" indent="1"/>
    </xf>
    <xf numFmtId="0" fontId="7" fillId="4" borderId="57" xfId="0" applyFont="1" applyFill="1" applyBorder="1" applyAlignment="1">
      <alignment horizontal="center" vertical="center"/>
    </xf>
    <xf numFmtId="0" fontId="7" fillId="4" borderId="55" xfId="0" applyFont="1" applyFill="1" applyBorder="1" applyAlignment="1">
      <alignment horizontal="center" vertical="center"/>
    </xf>
    <xf numFmtId="0" fontId="7" fillId="4" borderId="66" xfId="0" applyFont="1" applyFill="1" applyBorder="1" applyAlignment="1">
      <alignment horizontal="center" vertical="center"/>
    </xf>
    <xf numFmtId="0" fontId="7" fillId="4" borderId="64" xfId="0" applyFont="1" applyFill="1" applyBorder="1" applyAlignment="1">
      <alignment horizontal="center" vertical="center"/>
    </xf>
    <xf numFmtId="0" fontId="7" fillId="4" borderId="56" xfId="0" applyFont="1" applyFill="1" applyBorder="1" applyAlignment="1">
      <alignment horizontal="center" vertical="center"/>
    </xf>
    <xf numFmtId="0" fontId="7" fillId="4" borderId="42" xfId="0" applyFont="1" applyFill="1" applyBorder="1" applyAlignment="1">
      <alignment horizontal="center" vertical="center"/>
    </xf>
    <xf numFmtId="0" fontId="7" fillId="4" borderId="52" xfId="0" applyFont="1" applyFill="1" applyBorder="1" applyAlignment="1">
      <alignment horizontal="center" vertical="center"/>
    </xf>
    <xf numFmtId="0" fontId="11" fillId="4" borderId="42" xfId="0" applyFont="1" applyFill="1" applyBorder="1" applyAlignment="1">
      <alignment horizontal="left" vertical="center" indent="1"/>
    </xf>
    <xf numFmtId="0" fontId="11" fillId="4" borderId="52" xfId="0" applyFont="1" applyFill="1" applyBorder="1" applyAlignment="1">
      <alignment horizontal="left" vertical="center" indent="1"/>
    </xf>
    <xf numFmtId="0" fontId="11" fillId="4" borderId="46" xfId="0" applyFont="1" applyFill="1" applyBorder="1" applyAlignment="1">
      <alignment horizontal="left" vertical="center" indent="1"/>
    </xf>
    <xf numFmtId="0" fontId="11" fillId="4" borderId="22" xfId="0" applyFont="1" applyFill="1" applyBorder="1" applyAlignment="1">
      <alignment horizontal="left" vertical="center" indent="1"/>
    </xf>
    <xf numFmtId="0" fontId="11" fillId="4" borderId="23" xfId="0" applyFont="1" applyFill="1" applyBorder="1" applyAlignment="1">
      <alignment horizontal="left" vertical="center" indent="1"/>
    </xf>
    <xf numFmtId="0" fontId="11" fillId="4" borderId="24" xfId="0" applyFont="1" applyFill="1" applyBorder="1" applyAlignment="1">
      <alignment horizontal="left" vertical="center" indent="1"/>
    </xf>
    <xf numFmtId="0" fontId="7" fillId="4" borderId="20" xfId="0" applyFont="1" applyFill="1" applyBorder="1" applyAlignment="1">
      <alignment horizontal="center" vertical="center"/>
    </xf>
    <xf numFmtId="0" fontId="7" fillId="4" borderId="0" xfId="0" applyFont="1" applyFill="1" applyAlignment="1">
      <alignment horizontal="center" vertical="center"/>
    </xf>
    <xf numFmtId="0" fontId="7" fillId="4" borderId="9" xfId="0" applyFont="1" applyFill="1" applyBorder="1" applyAlignment="1">
      <alignment horizontal="center" vertical="center"/>
    </xf>
    <xf numFmtId="0" fontId="7" fillId="4" borderId="53"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2" fillId="4" borderId="21" xfId="0" applyFont="1" applyFill="1" applyBorder="1" applyAlignment="1">
      <alignment horizontal="center" vertical="center"/>
    </xf>
    <xf numFmtId="0" fontId="2" fillId="4" borderId="73" xfId="0" applyFont="1" applyFill="1" applyBorder="1" applyAlignment="1">
      <alignment horizontal="center" vertical="center"/>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12" xfId="0" applyFont="1" applyFill="1" applyBorder="1" applyAlignment="1">
      <alignment horizontal="left" vertical="top" wrapText="1"/>
    </xf>
    <xf numFmtId="0" fontId="19" fillId="7" borderId="13" xfId="0" applyFont="1" applyFill="1" applyBorder="1" applyAlignment="1">
      <alignment horizontal="center" vertical="center" wrapText="1"/>
    </xf>
    <xf numFmtId="0" fontId="19" fillId="7" borderId="76" xfId="0" applyFont="1" applyFill="1" applyBorder="1" applyAlignment="1">
      <alignment horizontal="center" vertical="center" wrapText="1"/>
    </xf>
    <xf numFmtId="0" fontId="19" fillId="7" borderId="77" xfId="0" applyFont="1" applyFill="1" applyBorder="1" applyAlignment="1">
      <alignment horizontal="center" vertical="center" wrapText="1"/>
    </xf>
    <xf numFmtId="0" fontId="19" fillId="7" borderId="79" xfId="0" applyFont="1" applyFill="1" applyBorder="1" applyAlignment="1">
      <alignment horizontal="center" vertical="center" wrapText="1"/>
    </xf>
    <xf numFmtId="0" fontId="19" fillId="7" borderId="74" xfId="0" applyFont="1" applyFill="1" applyBorder="1" applyAlignment="1">
      <alignment horizontal="center" vertical="center" wrapText="1"/>
    </xf>
    <xf numFmtId="0" fontId="19" fillId="7" borderId="54" xfId="0" applyFont="1" applyFill="1" applyBorder="1" applyAlignment="1">
      <alignment horizontal="center" vertical="center" wrapText="1"/>
    </xf>
    <xf numFmtId="0" fontId="15" fillId="5" borderId="38" xfId="0" applyFont="1" applyFill="1" applyBorder="1" applyAlignment="1">
      <alignment horizontal="center" vertical="center"/>
    </xf>
    <xf numFmtId="0" fontId="15" fillId="5" borderId="39" xfId="0" applyFont="1" applyFill="1" applyBorder="1" applyAlignment="1">
      <alignment horizontal="center" vertical="center"/>
    </xf>
    <xf numFmtId="0" fontId="15" fillId="5" borderId="40" xfId="0" applyFont="1" applyFill="1" applyBorder="1" applyAlignment="1">
      <alignment horizontal="center" vertical="center"/>
    </xf>
    <xf numFmtId="0" fontId="29" fillId="5" borderId="38" xfId="0" applyFont="1" applyFill="1" applyBorder="1" applyAlignment="1">
      <alignment horizontal="center" vertical="center"/>
    </xf>
    <xf numFmtId="0" fontId="29" fillId="5" borderId="43" xfId="0" applyFont="1" applyFill="1" applyBorder="1" applyAlignment="1">
      <alignment horizontal="center" vertical="center"/>
    </xf>
    <xf numFmtId="0" fontId="29" fillId="5" borderId="45" xfId="0" applyFont="1" applyFill="1" applyBorder="1" applyAlignment="1">
      <alignment horizontal="center" vertical="center"/>
    </xf>
    <xf numFmtId="0" fontId="19" fillId="5" borderId="6" xfId="0" applyFont="1" applyFill="1" applyBorder="1" applyAlignment="1">
      <alignment horizontal="center" wrapText="1"/>
    </xf>
    <xf numFmtId="0" fontId="19" fillId="5" borderId="0" xfId="0" applyFont="1" applyFill="1" applyAlignment="1">
      <alignment horizontal="center" wrapText="1"/>
    </xf>
    <xf numFmtId="0" fontId="19" fillId="5" borderId="23" xfId="0" applyFont="1" applyFill="1" applyBorder="1" applyAlignment="1">
      <alignment horizontal="center" wrapText="1"/>
    </xf>
    <xf numFmtId="0" fontId="19" fillId="6" borderId="59" xfId="0" applyFont="1" applyFill="1" applyBorder="1" applyAlignment="1">
      <alignment horizontal="center" vertical="center"/>
    </xf>
    <xf numFmtId="0" fontId="19" fillId="6" borderId="21" xfId="0" applyFont="1" applyFill="1" applyBorder="1" applyAlignment="1">
      <alignment horizontal="center" vertical="center"/>
    </xf>
    <xf numFmtId="0" fontId="19" fillId="6" borderId="24" xfId="0" applyFont="1" applyFill="1" applyBorder="1" applyAlignment="1">
      <alignment horizontal="center" vertical="center"/>
    </xf>
    <xf numFmtId="0" fontId="19" fillId="5" borderId="51"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22" xfId="0" applyFont="1" applyFill="1" applyBorder="1" applyAlignment="1">
      <alignment horizontal="center" vertical="center" wrapText="1"/>
    </xf>
    <xf numFmtId="0" fontId="19" fillId="5" borderId="83"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9" xfId="0" applyFont="1" applyFill="1" applyBorder="1" applyAlignment="1">
      <alignment horizontal="center" vertical="center" wrapText="1"/>
    </xf>
    <xf numFmtId="0" fontId="19" fillId="6" borderId="83" xfId="0" applyFont="1" applyFill="1" applyBorder="1" applyAlignment="1">
      <alignment horizontal="center" vertical="center" wrapText="1"/>
    </xf>
    <xf numFmtId="0" fontId="19" fillId="6" borderId="25" xfId="0" applyFont="1" applyFill="1" applyBorder="1" applyAlignment="1">
      <alignment horizontal="center" vertical="center" wrapText="1"/>
    </xf>
    <xf numFmtId="0" fontId="19" fillId="6" borderId="49" xfId="0" applyFont="1" applyFill="1" applyBorder="1" applyAlignment="1">
      <alignment horizontal="center" vertical="center" wrapText="1"/>
    </xf>
    <xf numFmtId="0" fontId="29" fillId="6" borderId="59" xfId="0" applyFont="1" applyFill="1" applyBorder="1" applyAlignment="1">
      <alignment horizontal="center" vertical="center" wrapText="1"/>
    </xf>
    <xf numFmtId="0" fontId="29" fillId="6" borderId="21" xfId="0" applyFont="1" applyFill="1" applyBorder="1" applyAlignment="1">
      <alignment horizontal="center" vertical="center" wrapText="1"/>
    </xf>
    <xf numFmtId="0" fontId="29" fillId="6" borderId="24" xfId="0" applyFont="1" applyFill="1" applyBorder="1" applyAlignment="1">
      <alignment horizontal="center" vertical="center" wrapText="1"/>
    </xf>
    <xf numFmtId="0" fontId="15" fillId="6" borderId="51"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22" xfId="0" applyFont="1" applyFill="1" applyBorder="1" applyAlignment="1">
      <alignment horizontal="center" vertical="center"/>
    </xf>
    <xf numFmtId="0" fontId="15" fillId="7" borderId="38" xfId="0" applyFont="1" applyFill="1" applyBorder="1" applyAlignment="1">
      <alignment horizontal="center" vertical="center"/>
    </xf>
    <xf numFmtId="0" fontId="15" fillId="7" borderId="39" xfId="0" applyFont="1" applyFill="1" applyBorder="1" applyAlignment="1">
      <alignment horizontal="center" vertical="center"/>
    </xf>
    <xf numFmtId="0" fontId="15" fillId="7" borderId="40" xfId="0" applyFont="1" applyFill="1" applyBorder="1" applyAlignment="1">
      <alignment horizontal="center" vertical="center"/>
    </xf>
    <xf numFmtId="0" fontId="15" fillId="5" borderId="52" xfId="0" applyFont="1" applyFill="1" applyBorder="1" applyAlignment="1">
      <alignment horizontal="center" vertical="center" textRotation="255"/>
    </xf>
    <xf numFmtId="0" fontId="15" fillId="5" borderId="0" xfId="0" applyFont="1" applyFill="1" applyAlignment="1">
      <alignment horizontal="center" vertical="center" textRotation="255"/>
    </xf>
    <xf numFmtId="0" fontId="15" fillId="5" borderId="23" xfId="0" applyFont="1" applyFill="1" applyBorder="1" applyAlignment="1">
      <alignment horizontal="center" vertical="center" textRotation="255"/>
    </xf>
    <xf numFmtId="0" fontId="15" fillId="5" borderId="34" xfId="0" applyFont="1" applyFill="1" applyBorder="1" applyAlignment="1">
      <alignment horizontal="center" vertical="center" textRotation="255"/>
    </xf>
    <xf numFmtId="0" fontId="15" fillId="5" borderId="25" xfId="0" applyFont="1" applyFill="1" applyBorder="1" applyAlignment="1">
      <alignment horizontal="center" vertical="center" textRotation="255"/>
    </xf>
    <xf numFmtId="0" fontId="15" fillId="5" borderId="49" xfId="0" applyFont="1" applyFill="1" applyBorder="1" applyAlignment="1">
      <alignment horizontal="center" vertical="center" textRotation="255"/>
    </xf>
    <xf numFmtId="0" fontId="15" fillId="5" borderId="39" xfId="0" applyFont="1" applyFill="1" applyBorder="1" applyAlignment="1">
      <alignment horizontal="center" vertical="center" wrapText="1"/>
    </xf>
    <xf numFmtId="0" fontId="15" fillId="5" borderId="38" xfId="0" applyFont="1" applyFill="1" applyBorder="1" applyAlignment="1">
      <alignment horizontal="center" vertical="center" wrapText="1"/>
    </xf>
    <xf numFmtId="0" fontId="15" fillId="5" borderId="40" xfId="0" applyFont="1" applyFill="1" applyBorder="1" applyAlignment="1">
      <alignment horizontal="center" vertical="center" wrapText="1"/>
    </xf>
  </cellXfs>
  <cellStyles count="2">
    <cellStyle name="ハイパーリンク" xfId="1" builtinId="8"/>
    <cellStyle name="標準" xfId="0" builtinId="0"/>
  </cellStyles>
  <dxfs count="16">
    <dxf>
      <font>
        <color rgb="FFC00000"/>
      </font>
    </dxf>
    <dxf>
      <font>
        <color rgb="FFC00000"/>
      </font>
    </dxf>
    <dxf>
      <font>
        <color rgb="FFC00000"/>
      </font>
    </dxf>
    <dxf>
      <font>
        <color rgb="FFC00000"/>
      </font>
    </dxf>
    <dxf>
      <font>
        <color rgb="FFC00000"/>
      </font>
    </dxf>
    <dxf>
      <font>
        <b/>
        <i val="0"/>
        <strike val="0"/>
        <color rgb="FFC00000"/>
      </font>
    </dxf>
    <dxf>
      <fill>
        <patternFill>
          <bgColor theme="5" tint="0.79998168889431442"/>
        </patternFill>
      </fill>
    </dxf>
    <dxf>
      <fill>
        <patternFill>
          <bgColor theme="0" tint="-0.24994659260841701"/>
        </patternFill>
      </fill>
    </dxf>
    <dxf>
      <font>
        <color auto="1"/>
      </font>
      <fill>
        <patternFill>
          <bgColor theme="9" tint="0.79998168889431442"/>
        </patternFill>
      </fill>
      <border>
        <left style="thin">
          <color auto="1"/>
        </left>
        <right style="thin">
          <color auto="1"/>
        </right>
        <top style="thin">
          <color auto="1"/>
        </top>
        <bottom style="thin">
          <color auto="1"/>
        </bottom>
      </border>
    </dxf>
    <dxf>
      <font>
        <color theme="0"/>
      </font>
    </dxf>
    <dxf>
      <font>
        <color theme="0" tint="-0.34998626667073579"/>
      </font>
    </dxf>
    <dxf>
      <border>
        <left style="thin">
          <color auto="1"/>
        </left>
        <right style="thin">
          <color auto="1"/>
        </right>
        <top style="thin">
          <color auto="1"/>
        </top>
        <bottom style="thin">
          <color auto="1"/>
        </bottom>
        <vertical/>
        <horizontal/>
      </border>
    </dxf>
    <dxf>
      <font>
        <color rgb="FFC00000"/>
      </font>
    </dxf>
    <dxf>
      <font>
        <color rgb="FFC00000"/>
      </font>
    </dxf>
    <dxf>
      <font>
        <b val="0"/>
        <i val="0"/>
        <color rgb="FFC00000"/>
      </font>
      <fill>
        <patternFill patternType="none">
          <fgColor indexed="64"/>
          <bgColor auto="1"/>
        </patternFill>
      </fill>
    </dxf>
    <dxf>
      <font>
        <color rgb="FFC00000"/>
      </font>
    </dxf>
  </dxfs>
  <tableStyles count="0" defaultTableStyle="TableStyleMedium2" defaultPivotStyle="PivotStyleLight16"/>
  <colors>
    <mruColors>
      <color rgb="FFFFFF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6</xdr:col>
      <xdr:colOff>241376</xdr:colOff>
      <xdr:row>7</xdr:row>
      <xdr:rowOff>61566</xdr:rowOff>
    </xdr:from>
    <xdr:ext cx="3671962" cy="339511"/>
    <xdr:sp macro="" textlink="">
      <xdr:nvSpPr>
        <xdr:cNvPr id="4" name="テキスト ボックス 25">
          <a:extLst>
            <a:ext uri="{FF2B5EF4-FFF2-40B4-BE49-F238E27FC236}">
              <a16:creationId xmlns:a16="http://schemas.microsoft.com/office/drawing/2014/main" id="{21D88C09-06BD-E2C6-D898-BA2E5CECFCAF}"/>
            </a:ext>
          </a:extLst>
        </xdr:cNvPr>
        <xdr:cNvSpPr txBox="1"/>
      </xdr:nvSpPr>
      <xdr:spPr>
        <a:xfrm>
          <a:off x="2745090" y="1848637"/>
          <a:ext cx="3671962" cy="339511"/>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黄色のセルは、全て入力してください。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19</xdr:col>
      <xdr:colOff>172357</xdr:colOff>
      <xdr:row>4</xdr:row>
      <xdr:rowOff>156098</xdr:rowOff>
    </xdr:from>
    <xdr:ext cx="1550035" cy="343853"/>
    <xdr:sp macro="" textlink="">
      <xdr:nvSpPr>
        <xdr:cNvPr id="6" name="テキスト ボックス 27">
          <a:extLst>
            <a:ext uri="{FF2B5EF4-FFF2-40B4-BE49-F238E27FC236}">
              <a16:creationId xmlns:a16="http://schemas.microsoft.com/office/drawing/2014/main" id="{EFD65E7E-7FD4-74FC-EF71-63F8F8DBADEC}"/>
            </a:ext>
          </a:extLst>
        </xdr:cNvPr>
        <xdr:cNvSpPr txBox="1"/>
      </xdr:nvSpPr>
      <xdr:spPr>
        <a:xfrm>
          <a:off x="5914571" y="1262812"/>
          <a:ext cx="1550035" cy="343853"/>
        </a:xfrm>
        <a:prstGeom prst="rect">
          <a:avLst/>
        </a:prstGeom>
        <a:solidFill>
          <a:sysClr val="window" lastClr="FFFFFF"/>
        </a:solidFill>
        <a:ln w="12700">
          <a:solidFill>
            <a:srgbClr val="C00000"/>
          </a:solidFill>
        </a:ln>
      </xdr:spPr>
      <xdr:txBody>
        <a:bodyPr rot="0" spcFirstLastPara="0" vertOverflow="clip" horzOverflow="clip" vert="horz" wrap="square" lIns="36000" tIns="108000" rIns="36000" bIns="72000" numCol="1" spcCol="0" rtlCol="0" fromWordArt="0" anchor="ctr" anchorCtr="0" forceAA="0" compatLnSpc="1">
          <a:prstTxWarp prst="textNoShape">
            <a:avLst/>
          </a:prstTxWarp>
          <a:spAutoFit/>
        </a:bodyPr>
        <a:lstStyle/>
        <a:p>
          <a:pPr algn="ctr">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記入の必要なし</a:t>
          </a:r>
        </a:p>
      </xdr:txBody>
    </xdr:sp>
    <xdr:clientData/>
  </xdr:oneCellAnchor>
  <xdr:twoCellAnchor>
    <xdr:from>
      <xdr:col>19</xdr:col>
      <xdr:colOff>82779</xdr:colOff>
      <xdr:row>23</xdr:row>
      <xdr:rowOff>30041</xdr:rowOff>
    </xdr:from>
    <xdr:to>
      <xdr:col>27</xdr:col>
      <xdr:colOff>200708</xdr:colOff>
      <xdr:row>25</xdr:row>
      <xdr:rowOff>57046</xdr:rowOff>
    </xdr:to>
    <xdr:sp macro="" textlink="">
      <xdr:nvSpPr>
        <xdr:cNvPr id="7" name="吹き出し: 線 6">
          <a:extLst>
            <a:ext uri="{FF2B5EF4-FFF2-40B4-BE49-F238E27FC236}">
              <a16:creationId xmlns:a16="http://schemas.microsoft.com/office/drawing/2014/main" id="{2C82E127-CE0A-4BF1-1E47-A196DD18E3C4}"/>
            </a:ext>
          </a:extLst>
        </xdr:cNvPr>
        <xdr:cNvSpPr/>
      </xdr:nvSpPr>
      <xdr:spPr>
        <a:xfrm>
          <a:off x="5750154" y="6681666"/>
          <a:ext cx="2149929" cy="487380"/>
        </a:xfrm>
        <a:prstGeom prst="borderCallout1">
          <a:avLst>
            <a:gd name="adj1" fmla="val -803"/>
            <a:gd name="adj2" fmla="val 48573"/>
            <a:gd name="adj3" fmla="val -54682"/>
            <a:gd name="adj4" fmla="val 26761"/>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級計装士、</a:t>
          </a:r>
          <a:r>
            <a:rPr 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級施工管理技士を有する者は、条件を満たしているものとします。</a:t>
          </a:r>
        </a:p>
      </xdr:txBody>
    </xdr:sp>
    <xdr:clientData/>
  </xdr:twoCellAnchor>
  <xdr:oneCellAnchor>
    <xdr:from>
      <xdr:col>19</xdr:col>
      <xdr:colOff>82780</xdr:colOff>
      <xdr:row>25</xdr:row>
      <xdr:rowOff>113491</xdr:rowOff>
    </xdr:from>
    <xdr:ext cx="2140857" cy="480576"/>
    <xdr:sp macro="" textlink="">
      <xdr:nvSpPr>
        <xdr:cNvPr id="8" name="吹き出し: 線 7">
          <a:extLst>
            <a:ext uri="{FF2B5EF4-FFF2-40B4-BE49-F238E27FC236}">
              <a16:creationId xmlns:a16="http://schemas.microsoft.com/office/drawing/2014/main" id="{C011ECB3-F7CA-ED79-C495-16D18A9D343D}"/>
            </a:ext>
          </a:extLst>
        </xdr:cNvPr>
        <xdr:cNvSpPr/>
      </xdr:nvSpPr>
      <xdr:spPr>
        <a:xfrm>
          <a:off x="5750155" y="7225491"/>
          <a:ext cx="2140857" cy="480576"/>
        </a:xfrm>
        <a:prstGeom prst="borderCallout1">
          <a:avLst>
            <a:gd name="adj1" fmla="val 50757"/>
            <a:gd name="adj2" fmla="val 352"/>
            <a:gd name="adj3" fmla="val 83"/>
            <a:gd name="adj4" fmla="val -25287"/>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第一種電気工事士免状を有する者は条件を満たしているものとします。</a:t>
          </a:r>
        </a:p>
      </xdr:txBody>
    </xdr:sp>
    <xdr:clientData/>
  </xdr:oneCellAnchor>
  <xdr:twoCellAnchor>
    <xdr:from>
      <xdr:col>1</xdr:col>
      <xdr:colOff>45354</xdr:colOff>
      <xdr:row>21</xdr:row>
      <xdr:rowOff>111685</xdr:rowOff>
    </xdr:from>
    <xdr:to>
      <xdr:col>2</xdr:col>
      <xdr:colOff>625927</xdr:colOff>
      <xdr:row>23</xdr:row>
      <xdr:rowOff>138689</xdr:rowOff>
    </xdr:to>
    <xdr:sp macro="" textlink="">
      <xdr:nvSpPr>
        <xdr:cNvPr id="9" name="吹き出し: 線 8">
          <a:extLst>
            <a:ext uri="{FF2B5EF4-FFF2-40B4-BE49-F238E27FC236}">
              <a16:creationId xmlns:a16="http://schemas.microsoft.com/office/drawing/2014/main" id="{DABFBFB5-3785-A1DD-F12D-B48F63F5B8DD}"/>
            </a:ext>
          </a:extLst>
        </xdr:cNvPr>
        <xdr:cNvSpPr/>
      </xdr:nvSpPr>
      <xdr:spPr>
        <a:xfrm>
          <a:off x="290283" y="6234899"/>
          <a:ext cx="1342573" cy="480576"/>
        </a:xfrm>
        <a:prstGeom prst="borderCallout1">
          <a:avLst>
            <a:gd name="adj1" fmla="val 47028"/>
            <a:gd name="adj2" fmla="val 99249"/>
            <a:gd name="adj3" fmla="val 46457"/>
            <a:gd name="adj4" fmla="val 12389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ア</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イ</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ウ</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のいずれか</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1</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つ以上に✔点を入れてください。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xdr:col>
      <xdr:colOff>54430</xdr:colOff>
      <xdr:row>33</xdr:row>
      <xdr:rowOff>138879</xdr:rowOff>
    </xdr:from>
    <xdr:to>
      <xdr:col>6</xdr:col>
      <xdr:colOff>127003</xdr:colOff>
      <xdr:row>38</xdr:row>
      <xdr:rowOff>46382</xdr:rowOff>
    </xdr:to>
    <xdr:sp macro="" textlink="">
      <xdr:nvSpPr>
        <xdr:cNvPr id="13" name="吹き出し: 線 12">
          <a:extLst>
            <a:ext uri="{FF2B5EF4-FFF2-40B4-BE49-F238E27FC236}">
              <a16:creationId xmlns:a16="http://schemas.microsoft.com/office/drawing/2014/main" id="{05B599D4-CA38-78EA-AC7F-D7FA06F47FEF}"/>
            </a:ext>
          </a:extLst>
        </xdr:cNvPr>
        <xdr:cNvSpPr/>
      </xdr:nvSpPr>
      <xdr:spPr>
        <a:xfrm>
          <a:off x="292555" y="9100317"/>
          <a:ext cx="2310948" cy="1058440"/>
        </a:xfrm>
        <a:prstGeom prst="borderCallout1">
          <a:avLst>
            <a:gd name="adj1" fmla="val 100432"/>
            <a:gd name="adj2" fmla="val 46680"/>
            <a:gd name="adj3" fmla="val 118986"/>
            <a:gd name="adj4" fmla="val 46612"/>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申請する業種（複数申請可）について</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は、</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実務経験が１０年以上で</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あり、</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職長（職長教育修了証交付）として従事した経験が３年以上あること</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実務経験証明書のシートで条件を満たしている業種を申請してください。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5</xdr:col>
      <xdr:colOff>208641</xdr:colOff>
      <xdr:row>3</xdr:row>
      <xdr:rowOff>197538</xdr:rowOff>
    </xdr:from>
    <xdr:to>
      <xdr:col>12</xdr:col>
      <xdr:colOff>54428</xdr:colOff>
      <xdr:row>5</xdr:row>
      <xdr:rowOff>224543</xdr:rowOff>
    </xdr:to>
    <xdr:sp macro="" textlink="">
      <xdr:nvSpPr>
        <xdr:cNvPr id="14" name="吹き出し: 線 13">
          <a:extLst>
            <a:ext uri="{FF2B5EF4-FFF2-40B4-BE49-F238E27FC236}">
              <a16:creationId xmlns:a16="http://schemas.microsoft.com/office/drawing/2014/main" id="{56264451-8DAB-1DF7-B48B-7860D45022A9}"/>
            </a:ext>
          </a:extLst>
        </xdr:cNvPr>
        <xdr:cNvSpPr/>
      </xdr:nvSpPr>
      <xdr:spPr>
        <a:xfrm>
          <a:off x="2467427" y="1077467"/>
          <a:ext cx="1560287" cy="480576"/>
        </a:xfrm>
        <a:prstGeom prst="borderCallout1">
          <a:avLst>
            <a:gd name="adj1" fmla="val -803"/>
            <a:gd name="adj2" fmla="val 48573"/>
            <a:gd name="adj3" fmla="val -49844"/>
            <a:gd name="adj4" fmla="val -1281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画像データの挿入方法は、</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Excel</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シートの画面右側に記載しています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7</xdr:col>
      <xdr:colOff>45356</xdr:colOff>
      <xdr:row>40</xdr:row>
      <xdr:rowOff>250696</xdr:rowOff>
    </xdr:from>
    <xdr:to>
      <xdr:col>27</xdr:col>
      <xdr:colOff>226786</xdr:colOff>
      <xdr:row>43</xdr:row>
      <xdr:rowOff>92193</xdr:rowOff>
    </xdr:to>
    <xdr:sp macro="" textlink="">
      <xdr:nvSpPr>
        <xdr:cNvPr id="16" name="吹き出し: 線 15">
          <a:extLst>
            <a:ext uri="{FF2B5EF4-FFF2-40B4-BE49-F238E27FC236}">
              <a16:creationId xmlns:a16="http://schemas.microsoft.com/office/drawing/2014/main" id="{E87BBA90-0A4C-22B2-7ACE-94D282F688F5}"/>
            </a:ext>
          </a:extLst>
        </xdr:cNvPr>
        <xdr:cNvSpPr/>
      </xdr:nvSpPr>
      <xdr:spPr>
        <a:xfrm>
          <a:off x="2759981" y="10823446"/>
          <a:ext cx="5166180" cy="635247"/>
        </a:xfrm>
        <a:prstGeom prst="borderCallout1">
          <a:avLst>
            <a:gd name="adj1" fmla="val 1384"/>
            <a:gd name="adj2" fmla="val 99385"/>
            <a:gd name="adj3" fmla="val -21914"/>
            <a:gd name="adj4" fmla="val 72924"/>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実務経験の工事内容が</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4</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業種</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電気、管、機械器具設置、電気通信</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のいずれに該当するかを判断するための基準は、 建設業許可事務ガイドラインに「業種区分、建設工事の内容、例示、区分の考え方」が記載されています。国土交通省のホームページから確認してください。</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https://www.mlit.go.jp/common/001209751.pdf</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2</xdr:colOff>
      <xdr:row>13</xdr:row>
      <xdr:rowOff>156254</xdr:rowOff>
    </xdr:from>
    <xdr:ext cx="2739569" cy="480576"/>
    <xdr:sp macro="" textlink="">
      <xdr:nvSpPr>
        <xdr:cNvPr id="4" name="テキスト ボックス 25">
          <a:extLst>
            <a:ext uri="{FF2B5EF4-FFF2-40B4-BE49-F238E27FC236}">
              <a16:creationId xmlns:a16="http://schemas.microsoft.com/office/drawing/2014/main" id="{21C6BFB4-BEE5-4C2B-A472-7F92833369C7}"/>
            </a:ext>
          </a:extLst>
        </xdr:cNvPr>
        <xdr:cNvSpPr txBox="1"/>
      </xdr:nvSpPr>
      <xdr:spPr>
        <a:xfrm>
          <a:off x="181431" y="6442754"/>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黄色のセルは、内容を記入してください。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0</xdr:col>
      <xdr:colOff>136073</xdr:colOff>
      <xdr:row>6</xdr:row>
      <xdr:rowOff>450723</xdr:rowOff>
    </xdr:from>
    <xdr:ext cx="2803070" cy="903769"/>
    <xdr:sp macro="" textlink="">
      <xdr:nvSpPr>
        <xdr:cNvPr id="6" name="テキスト ボックス 25">
          <a:extLst>
            <a:ext uri="{FF2B5EF4-FFF2-40B4-BE49-F238E27FC236}">
              <a16:creationId xmlns:a16="http://schemas.microsoft.com/office/drawing/2014/main" id="{39301AE7-0C4F-7758-98EE-9C3DAD8807B4}"/>
            </a:ext>
          </a:extLst>
        </xdr:cNvPr>
        <xdr:cNvSpPr txBox="1"/>
      </xdr:nvSpPr>
      <xdr:spPr>
        <a:xfrm>
          <a:off x="136073" y="2519009"/>
          <a:ext cx="2803070" cy="903769"/>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複数の企業に経験が渡る方は、現在勤務している会社の事業主による証明が必要です。</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過去の会社の経験も含めて、現在の勤務先の証明で結構です。（証明者は受講申込者に対して人事権を有する方も認められます）</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twoCellAnchor>
    <xdr:from>
      <xdr:col>20</xdr:col>
      <xdr:colOff>172358</xdr:colOff>
      <xdr:row>8</xdr:row>
      <xdr:rowOff>419790</xdr:rowOff>
    </xdr:from>
    <xdr:to>
      <xdr:col>31</xdr:col>
      <xdr:colOff>199573</xdr:colOff>
      <xdr:row>8</xdr:row>
      <xdr:rowOff>616857</xdr:rowOff>
    </xdr:to>
    <xdr:sp macro="" textlink="">
      <xdr:nvSpPr>
        <xdr:cNvPr id="10" name="吹き出し: 線 9">
          <a:extLst>
            <a:ext uri="{FF2B5EF4-FFF2-40B4-BE49-F238E27FC236}">
              <a16:creationId xmlns:a16="http://schemas.microsoft.com/office/drawing/2014/main" id="{0F8CED3A-5D7C-4841-9EE9-4DC643C53423}"/>
            </a:ext>
          </a:extLst>
        </xdr:cNvPr>
        <xdr:cNvSpPr/>
      </xdr:nvSpPr>
      <xdr:spPr>
        <a:xfrm>
          <a:off x="5288644" y="3830647"/>
          <a:ext cx="2549072" cy="197067"/>
        </a:xfrm>
        <a:prstGeom prst="borderCallout1">
          <a:avLst>
            <a:gd name="adj1" fmla="val -803"/>
            <a:gd name="adj2" fmla="val 67560"/>
            <a:gd name="adj3" fmla="val -101532"/>
            <a:gd name="adj4" fmla="val 7655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証明者印の押し忘れにご注意ください。</a:t>
          </a:r>
        </a:p>
      </xdr:txBody>
    </xdr:sp>
    <xdr:clientData/>
  </xdr:twoCellAnchor>
  <xdr:twoCellAnchor>
    <xdr:from>
      <xdr:col>18</xdr:col>
      <xdr:colOff>81642</xdr:colOff>
      <xdr:row>37</xdr:row>
      <xdr:rowOff>296157</xdr:rowOff>
    </xdr:from>
    <xdr:to>
      <xdr:col>32</xdr:col>
      <xdr:colOff>136071</xdr:colOff>
      <xdr:row>40</xdr:row>
      <xdr:rowOff>150365</xdr:rowOff>
    </xdr:to>
    <xdr:sp macro="" textlink="">
      <xdr:nvSpPr>
        <xdr:cNvPr id="11" name="吹き出し: 線 10">
          <a:extLst>
            <a:ext uri="{FF2B5EF4-FFF2-40B4-BE49-F238E27FC236}">
              <a16:creationId xmlns:a16="http://schemas.microsoft.com/office/drawing/2014/main" id="{8C8FAFE8-06E4-4AF4-B50D-CA48D600A4B1}"/>
            </a:ext>
          </a:extLst>
        </xdr:cNvPr>
        <xdr:cNvSpPr/>
      </xdr:nvSpPr>
      <xdr:spPr>
        <a:xfrm>
          <a:off x="4677455" y="14218532"/>
          <a:ext cx="3213554" cy="1044833"/>
        </a:xfrm>
        <a:prstGeom prst="borderCallout1">
          <a:avLst>
            <a:gd name="adj1" fmla="val 1116"/>
            <a:gd name="adj2" fmla="val 404"/>
            <a:gd name="adj3" fmla="val -27065"/>
            <a:gd name="adj4" fmla="val 13019"/>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複数⼯事の⼯期が重なっている場合は、両方の実務経験を重複して記載することはできません。</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重複していない期間のみを記入してください。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次の⼯事と⼯期が重なっている場合は、実務経験期間の月が重複しないように記入してください。</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月半ばで次の工事に変わった場合は、どちらか一方で計上し重複のないようにしてください。</a:t>
          </a:r>
        </a:p>
      </xdr:txBody>
    </xdr:sp>
    <xdr:clientData/>
  </xdr:twoCellAnchor>
  <xdr:twoCellAnchor>
    <xdr:from>
      <xdr:col>1</xdr:col>
      <xdr:colOff>72572</xdr:colOff>
      <xdr:row>37</xdr:row>
      <xdr:rowOff>291407</xdr:rowOff>
    </xdr:from>
    <xdr:to>
      <xdr:col>12</xdr:col>
      <xdr:colOff>9071</xdr:colOff>
      <xdr:row>38</xdr:row>
      <xdr:rowOff>372840</xdr:rowOff>
    </xdr:to>
    <xdr:sp macro="" textlink="">
      <xdr:nvSpPr>
        <xdr:cNvPr id="13" name="吹き出し: 線 12">
          <a:extLst>
            <a:ext uri="{FF2B5EF4-FFF2-40B4-BE49-F238E27FC236}">
              <a16:creationId xmlns:a16="http://schemas.microsoft.com/office/drawing/2014/main" id="{7B9A3836-9D71-65E7-FB50-22E416C2E1F0}"/>
            </a:ext>
          </a:extLst>
        </xdr:cNvPr>
        <xdr:cNvSpPr/>
      </xdr:nvSpPr>
      <xdr:spPr>
        <a:xfrm>
          <a:off x="254001" y="14234193"/>
          <a:ext cx="3057070" cy="480576"/>
        </a:xfrm>
        <a:prstGeom prst="borderCallout1">
          <a:avLst>
            <a:gd name="adj1" fmla="val -2723"/>
            <a:gd name="adj2" fmla="val 31129"/>
            <a:gd name="adj3" fmla="val -80416"/>
            <a:gd name="adj4" fmla="val 28200"/>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職長教育修了証取得後（班長・作業長でもよい）作業した場合は、必ず「職長」として記入してください。</a:t>
          </a:r>
        </a:p>
      </xdr:txBody>
    </xdr:sp>
    <xdr:clientData/>
  </xdr:twoCellAnchor>
  <xdr:twoCellAnchor>
    <xdr:from>
      <xdr:col>1</xdr:col>
      <xdr:colOff>77112</xdr:colOff>
      <xdr:row>39</xdr:row>
      <xdr:rowOff>92595</xdr:rowOff>
    </xdr:from>
    <xdr:to>
      <xdr:col>16</xdr:col>
      <xdr:colOff>168961</xdr:colOff>
      <xdr:row>39</xdr:row>
      <xdr:rowOff>291042</xdr:rowOff>
    </xdr:to>
    <xdr:sp macro="" textlink="">
      <xdr:nvSpPr>
        <xdr:cNvPr id="14" name="吹き出し: 線 13">
          <a:extLst>
            <a:ext uri="{FF2B5EF4-FFF2-40B4-BE49-F238E27FC236}">
              <a16:creationId xmlns:a16="http://schemas.microsoft.com/office/drawing/2014/main" id="{903CF57A-46DD-D633-5FC0-44A14A6DB5E7}"/>
            </a:ext>
          </a:extLst>
        </xdr:cNvPr>
        <xdr:cNvSpPr/>
      </xdr:nvSpPr>
      <xdr:spPr>
        <a:xfrm>
          <a:off x="259675" y="14808720"/>
          <a:ext cx="4060599" cy="198447"/>
        </a:xfrm>
        <a:prstGeom prst="borderCallout1">
          <a:avLst>
            <a:gd name="adj1" fmla="val 6804"/>
            <a:gd name="adj2" fmla="val 88527"/>
            <a:gd name="adj3" fmla="val -484204"/>
            <a:gd name="adj4" fmla="val 73353"/>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工事名称は、工事内容が具体的に分かるように記入してください。</a:t>
          </a:r>
        </a:p>
      </xdr:txBody>
    </xdr:sp>
    <xdr:clientData/>
  </xdr:twoCellAnchor>
  <xdr:twoCellAnchor>
    <xdr:from>
      <xdr:col>15</xdr:col>
      <xdr:colOff>27214</xdr:colOff>
      <xdr:row>101</xdr:row>
      <xdr:rowOff>161369</xdr:rowOff>
    </xdr:from>
    <xdr:to>
      <xdr:col>32</xdr:col>
      <xdr:colOff>126999</xdr:colOff>
      <xdr:row>102</xdr:row>
      <xdr:rowOff>114887</xdr:rowOff>
    </xdr:to>
    <xdr:sp macro="" textlink="">
      <xdr:nvSpPr>
        <xdr:cNvPr id="17" name="吹き出し: 線 16">
          <a:extLst>
            <a:ext uri="{FF2B5EF4-FFF2-40B4-BE49-F238E27FC236}">
              <a16:creationId xmlns:a16="http://schemas.microsoft.com/office/drawing/2014/main" id="{9ED22979-D815-4C28-A7A9-22124579B844}"/>
            </a:ext>
          </a:extLst>
        </xdr:cNvPr>
        <xdr:cNvSpPr/>
      </xdr:nvSpPr>
      <xdr:spPr>
        <a:xfrm>
          <a:off x="4009571" y="42642869"/>
          <a:ext cx="3982357" cy="198447"/>
        </a:xfrm>
        <a:prstGeom prst="borderCallout1">
          <a:avLst>
            <a:gd name="adj1" fmla="val 102075"/>
            <a:gd name="adj2" fmla="val 57915"/>
            <a:gd name="adj3" fmla="val 449310"/>
            <a:gd name="adj4" fmla="val 52016"/>
          </a:avLst>
        </a:prstGeom>
        <a:solidFill>
          <a:sysClr val="window" lastClr="FFFFFF"/>
        </a:solidFill>
        <a:ln w="12700" cap="flat" cmpd="sng" algn="ctr">
          <a:solidFill>
            <a:srgbClr val="C00000"/>
          </a:solidFill>
          <a:prstDash val="solid"/>
          <a:miter lim="800000"/>
          <a:tailEnd type="arrow"/>
        </a:ln>
        <a:effectLst/>
      </xdr:spPr>
      <xdr:txBody>
        <a:bodyPr rot="0" spcFirstLastPara="0" vertOverflow="clip" horzOverflow="clip" vert="horz" wrap="square" lIns="36000" tIns="36000" rIns="3600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受講者が事業主本⼈</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親⽅</a:t>
          </a:r>
          <a:r>
            <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の場合は記名・捺印が必要です。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242888</xdr:colOff>
      <xdr:row>8</xdr:row>
      <xdr:rowOff>99485</xdr:rowOff>
    </xdr:from>
    <xdr:ext cx="6153150" cy="3670828"/>
    <xdr:sp macro="" textlink="">
      <xdr:nvSpPr>
        <xdr:cNvPr id="4" name="テキスト ボックス 3">
          <a:extLst>
            <a:ext uri="{FF2B5EF4-FFF2-40B4-BE49-F238E27FC236}">
              <a16:creationId xmlns:a16="http://schemas.microsoft.com/office/drawing/2014/main" id="{CE385A32-E811-D7AC-88BA-3384B74CB960}"/>
            </a:ext>
          </a:extLst>
        </xdr:cNvPr>
        <xdr:cNvSpPr txBox="1"/>
      </xdr:nvSpPr>
      <xdr:spPr>
        <a:xfrm>
          <a:off x="401638" y="2083860"/>
          <a:ext cx="6153150" cy="3670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600" b="1">
              <a:latin typeface="+mn-ea"/>
              <a:ea typeface="+mn-ea"/>
            </a:rPr>
            <a:t>資格等証明書の貼付欄</a:t>
          </a:r>
        </a:p>
        <a:p>
          <a:endParaRPr kumimoji="1" lang="en-US" altLang="ja-JP" sz="1100"/>
        </a:p>
        <a:p>
          <a:r>
            <a:rPr kumimoji="1" lang="ja-JP" altLang="en-US" sz="1100">
              <a:solidFill>
                <a:srgbClr val="C00000"/>
              </a:solidFill>
              <a:latin typeface="+mn-ea"/>
              <a:ea typeface="+mn-ea"/>
            </a:rPr>
            <a:t>受講申込書の受講資格を満たす要件でチェックを入れた資格等の証明書（画像データ）を枠内に貼り付けてください。（画像データの挿入方法を参照）</a:t>
          </a:r>
          <a:endParaRPr kumimoji="1" lang="en-US" altLang="ja-JP" sz="1100">
            <a:solidFill>
              <a:srgbClr val="C00000"/>
            </a:solidFill>
            <a:latin typeface="+mn-ea"/>
            <a:ea typeface="+mn-ea"/>
          </a:endParaRP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t>第一種電気工事士（試験合格）の方は、試験結果通知書（合格）の画像データを貼付してください。なお、第一種電気工事士免状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２級計装士（又は１級計装士）の方は、写真・登録番号・（５年更新を受けている方は）定期講習受講印が押印されているところまで、全ての画像データを貼付してください。</a:t>
          </a:r>
        </a:p>
        <a:p>
          <a:pPr marL="228600" indent="-228600">
            <a:buFont typeface="+mj-ea"/>
            <a:buAutoNum type="circleNumDbPlain"/>
          </a:pPr>
          <a:r>
            <a:rPr kumimoji="1" lang="ja-JP" altLang="en-US" sz="1100"/>
            <a:t>２級施工管理技士（又は１級施工管理技士）の方は、合格証明書の画像データを貼付してください。</a:t>
          </a:r>
        </a:p>
        <a:p>
          <a:r>
            <a:rPr kumimoji="1" lang="ja-JP" altLang="en-US" sz="1100"/>
            <a:t>　（登録番号・交付年月日・氏名・生年月日が判読できること）</a:t>
          </a:r>
        </a:p>
      </xdr:txBody>
    </xdr:sp>
    <xdr:clientData/>
  </xdr:oneCellAnchor>
  <xdr:twoCellAnchor>
    <xdr:from>
      <xdr:col>1</xdr:col>
      <xdr:colOff>1268123</xdr:colOff>
      <xdr:row>24</xdr:row>
      <xdr:rowOff>47625</xdr:rowOff>
    </xdr:from>
    <xdr:to>
      <xdr:col>1</xdr:col>
      <xdr:colOff>5111089</xdr:colOff>
      <xdr:row>25</xdr:row>
      <xdr:rowOff>15884</xdr:rowOff>
    </xdr:to>
    <xdr:sp macro="" textlink="">
      <xdr:nvSpPr>
        <xdr:cNvPr id="6" name="テキスト ボックス 87">
          <a:extLst>
            <a:ext uri="{FF2B5EF4-FFF2-40B4-BE49-F238E27FC236}">
              <a16:creationId xmlns:a16="http://schemas.microsoft.com/office/drawing/2014/main" id="{E007EEC5-123A-836F-776A-C9B90FB05D45}"/>
            </a:ext>
          </a:extLst>
        </xdr:cNvPr>
        <xdr:cNvSpPr txBox="1"/>
      </xdr:nvSpPr>
      <xdr:spPr>
        <a:xfrm>
          <a:off x="1426873" y="571500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twoCellAnchor>
    <xdr:from>
      <xdr:col>8</xdr:col>
      <xdr:colOff>1349375</xdr:colOff>
      <xdr:row>15</xdr:row>
      <xdr:rowOff>206375</xdr:rowOff>
    </xdr:from>
    <xdr:to>
      <xdr:col>8</xdr:col>
      <xdr:colOff>2714625</xdr:colOff>
      <xdr:row>19</xdr:row>
      <xdr:rowOff>55562</xdr:rowOff>
    </xdr:to>
    <xdr:cxnSp macro="">
      <xdr:nvCxnSpPr>
        <xdr:cNvPr id="3" name="直線矢印コネクタ 2">
          <a:extLst>
            <a:ext uri="{FF2B5EF4-FFF2-40B4-BE49-F238E27FC236}">
              <a16:creationId xmlns:a16="http://schemas.microsoft.com/office/drawing/2014/main" id="{4C328815-907B-67A3-7C69-F24B24802757}"/>
            </a:ext>
          </a:extLst>
        </xdr:cNvPr>
        <xdr:cNvCxnSpPr/>
      </xdr:nvCxnSpPr>
      <xdr:spPr>
        <a:xfrm>
          <a:off x="9739313" y="3802063"/>
          <a:ext cx="1365250" cy="769937"/>
        </a:xfrm>
        <a:prstGeom prst="straightConnector1">
          <a:avLst/>
        </a:prstGeom>
        <a:ln>
          <a:solidFill>
            <a:srgbClr val="C0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399832</xdr:colOff>
      <xdr:row>8</xdr:row>
      <xdr:rowOff>159064</xdr:rowOff>
    </xdr:from>
    <xdr:ext cx="5973981" cy="3440942"/>
    <xdr:sp macro="" textlink="">
      <xdr:nvSpPr>
        <xdr:cNvPr id="3" name="テキスト ボックス 2">
          <a:extLst>
            <a:ext uri="{FF2B5EF4-FFF2-40B4-BE49-F238E27FC236}">
              <a16:creationId xmlns:a16="http://schemas.microsoft.com/office/drawing/2014/main" id="{D4F7D083-87E1-4286-B669-899CA53FFD93}"/>
            </a:ext>
          </a:extLst>
        </xdr:cNvPr>
        <xdr:cNvSpPr txBox="1"/>
      </xdr:nvSpPr>
      <xdr:spPr>
        <a:xfrm>
          <a:off x="558582" y="2143439"/>
          <a:ext cx="5973981" cy="3440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職長教育修了証</a:t>
          </a:r>
          <a:r>
            <a:rPr kumimoji="1" lang="en-US" altLang="ja-JP" sz="1600" b="1">
              <a:latin typeface="+mn-ea"/>
              <a:ea typeface="+mn-ea"/>
            </a:rPr>
            <a:t>(</a:t>
          </a:r>
          <a:r>
            <a:rPr kumimoji="1" lang="ja-JP" altLang="en-US" sz="1600" b="1">
              <a:latin typeface="+mn-ea"/>
              <a:ea typeface="+mn-ea"/>
            </a:rPr>
            <a:t>写し</a:t>
          </a:r>
          <a:r>
            <a:rPr kumimoji="1" lang="en-US" altLang="ja-JP" sz="1600" b="1">
              <a:latin typeface="+mn-ea"/>
              <a:ea typeface="+mn-ea"/>
            </a:rPr>
            <a:t>)</a:t>
          </a:r>
          <a:r>
            <a:rPr kumimoji="1" lang="ja-JP" altLang="en-US" sz="1600" b="1">
              <a:latin typeface="+mn-ea"/>
              <a:ea typeface="+mn-ea"/>
            </a:rPr>
            <a:t>貼付欄</a:t>
          </a:r>
        </a:p>
        <a:p>
          <a:endParaRPr kumimoji="1" lang="en-US" altLang="ja-JP" sz="1100"/>
        </a:p>
        <a:p>
          <a:r>
            <a:rPr kumimoji="1" lang="ja-JP" altLang="en-US" sz="1100">
              <a:solidFill>
                <a:srgbClr val="C00000"/>
              </a:solidFill>
              <a:latin typeface="+mn-ea"/>
              <a:ea typeface="+mn-ea"/>
            </a:rPr>
            <a:t>受講者名･受講日が分かるもの、及び労働安全衛生法による建設業の職長教育であることを証明できるもの（画像データ）を貼り付けてください。（画像データの挿入方法を参照）</a:t>
          </a:r>
        </a:p>
        <a:p>
          <a:r>
            <a:rPr kumimoji="1" lang="ja-JP" altLang="en-US" sz="1100">
              <a:latin typeface="+mn-ea"/>
              <a:ea typeface="+mn-ea"/>
            </a:rPr>
            <a:t> </a:t>
          </a:r>
        </a:p>
        <a:p>
          <a:r>
            <a:rPr kumimoji="1" lang="en-US" altLang="ja-JP" sz="1100" b="1">
              <a:latin typeface="+mn-ea"/>
              <a:ea typeface="+mn-ea"/>
            </a:rPr>
            <a:t>【</a:t>
          </a:r>
          <a:r>
            <a:rPr kumimoji="1" lang="ja-JP" altLang="en-US" sz="1100" b="1">
              <a:latin typeface="+mn-ea"/>
              <a:ea typeface="+mn-ea"/>
            </a:rPr>
            <a:t>注意事項</a:t>
          </a:r>
          <a:r>
            <a:rPr kumimoji="1" lang="en-US" altLang="ja-JP" sz="1100" b="1">
              <a:latin typeface="+mn-ea"/>
              <a:ea typeface="+mn-ea"/>
            </a:rPr>
            <a:t>】</a:t>
          </a:r>
        </a:p>
        <a:p>
          <a:pPr marL="228600" indent="-228600">
            <a:buFont typeface="+mj-ea"/>
            <a:buAutoNum type="circleNumDbPlain"/>
          </a:pPr>
          <a:r>
            <a:rPr kumimoji="1" lang="ja-JP" altLang="en-US" sz="1100">
              <a:latin typeface="+mn-ea"/>
              <a:ea typeface="+mn-ea"/>
            </a:rPr>
            <a:t>職長教育修了証は交付日から講習申込日までに３年以上が必要</a:t>
          </a:r>
        </a:p>
        <a:p>
          <a:pPr marL="228600" indent="-228600">
            <a:buFont typeface="+mj-ea"/>
            <a:buAutoNum type="circleNumDbPlain"/>
          </a:pPr>
          <a:r>
            <a:rPr kumimoji="1" lang="ja-JP" altLang="en-US" sz="1100">
              <a:latin typeface="+mn-ea"/>
              <a:ea typeface="+mn-ea"/>
            </a:rPr>
            <a:t>職長のための「リスクアセスメント教育」だけでは不可</a:t>
          </a:r>
        </a:p>
        <a:p>
          <a:pPr marL="228600" indent="-228600">
            <a:buFont typeface="+mj-ea"/>
            <a:buAutoNum type="circleNumDbPlain"/>
          </a:pPr>
          <a:r>
            <a:rPr kumimoji="1" lang="ja-JP" altLang="en-US" sz="1100">
              <a:latin typeface="+mn-ea"/>
              <a:ea typeface="+mn-ea"/>
            </a:rPr>
            <a:t>安全衛生責任者教育修了証だけでは不可</a:t>
          </a:r>
        </a:p>
        <a:p>
          <a:pPr marL="228600" indent="-228600">
            <a:buFont typeface="+mj-ea"/>
            <a:buAutoNum type="circleNumDbPlain"/>
          </a:pPr>
          <a:r>
            <a:rPr kumimoji="1" lang="ja-JP" altLang="en-US" sz="1100">
              <a:latin typeface="+mn-ea"/>
              <a:ea typeface="+mn-ea"/>
            </a:rPr>
            <a:t>労働安全衛生法第６０条によるもの、又は労働安全衛生法施行規則第４０条によるもの</a:t>
          </a:r>
          <a:r>
            <a:rPr kumimoji="1" lang="en-US" altLang="ja-JP" sz="1100">
              <a:latin typeface="+mn-ea"/>
              <a:ea typeface="+mn-ea"/>
            </a:rPr>
            <a:t>(</a:t>
          </a:r>
          <a:r>
            <a:rPr kumimoji="1" lang="ja-JP" altLang="en-US" sz="1100">
              <a:latin typeface="+mn-ea"/>
              <a:ea typeface="+mn-ea"/>
            </a:rPr>
            <a:t>１２時間講習</a:t>
          </a:r>
          <a:r>
            <a:rPr kumimoji="1" lang="en-US" altLang="ja-JP" sz="1100">
              <a:latin typeface="+mn-ea"/>
              <a:ea typeface="+mn-ea"/>
            </a:rPr>
            <a:t>)</a:t>
          </a:r>
          <a:r>
            <a:rPr kumimoji="1" lang="ja-JP" altLang="en-US" sz="1100">
              <a:latin typeface="+mn-ea"/>
              <a:ea typeface="+mn-ea"/>
            </a:rPr>
            <a:t>は認められる。この記載が無い場合は、発行元に建設業の職長教育である内容の証明書を発行してもらい画像データを貼付してください。</a:t>
          </a:r>
        </a:p>
        <a:p>
          <a:pPr marL="228600" indent="-228600">
            <a:buFont typeface="+mj-ea"/>
            <a:buAutoNum type="circleNumDbPlain"/>
          </a:pPr>
          <a:r>
            <a:rPr kumimoji="1" lang="ja-JP" altLang="en-US" sz="1100">
              <a:latin typeface="+mn-ea"/>
              <a:ea typeface="+mn-ea"/>
            </a:rPr>
            <a:t>これができない場合は、職長教育修了証の画像データを貼付し、発行元に建設業の職長教育を確認したこと、及び確認日を余白</a:t>
          </a:r>
          <a:r>
            <a:rPr kumimoji="1" lang="en-US" altLang="ja-JP" sz="1100">
              <a:latin typeface="+mn-ea"/>
              <a:ea typeface="+mn-ea"/>
            </a:rPr>
            <a:t>※</a:t>
          </a:r>
          <a:r>
            <a:rPr kumimoji="1" lang="ja-JP" altLang="en-US" sz="1100">
              <a:latin typeface="+mn-ea"/>
              <a:ea typeface="+mn-ea"/>
            </a:rPr>
            <a:t>に記入してください。</a:t>
          </a:r>
        </a:p>
      </xdr:txBody>
    </xdr:sp>
    <xdr:clientData/>
  </xdr:oneCellAnchor>
  <xdr:twoCellAnchor>
    <xdr:from>
      <xdr:col>1</xdr:col>
      <xdr:colOff>1389633</xdr:colOff>
      <xdr:row>24</xdr:row>
      <xdr:rowOff>79375</xdr:rowOff>
    </xdr:from>
    <xdr:to>
      <xdr:col>1</xdr:col>
      <xdr:colOff>5232599</xdr:colOff>
      <xdr:row>25</xdr:row>
      <xdr:rowOff>47634</xdr:rowOff>
    </xdr:to>
    <xdr:sp macro="" textlink="">
      <xdr:nvSpPr>
        <xdr:cNvPr id="5" name="テキスト ボックス 87">
          <a:extLst>
            <a:ext uri="{FF2B5EF4-FFF2-40B4-BE49-F238E27FC236}">
              <a16:creationId xmlns:a16="http://schemas.microsoft.com/office/drawing/2014/main" id="{374E2400-A6EF-41CD-A2F9-259E1D4808A5}"/>
            </a:ext>
          </a:extLst>
        </xdr:cNvPr>
        <xdr:cNvSpPr txBox="1"/>
      </xdr:nvSpPr>
      <xdr:spPr>
        <a:xfrm>
          <a:off x="1548383" y="5746750"/>
          <a:ext cx="3842966"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苗字変更がある⽅は、⼾籍抄本も添付してお申込み</a:t>
          </a: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132290</xdr:colOff>
      <xdr:row>8</xdr:row>
      <xdr:rowOff>137586</xdr:rowOff>
    </xdr:from>
    <xdr:ext cx="5654147" cy="1552220"/>
    <xdr:sp macro="" textlink="">
      <xdr:nvSpPr>
        <xdr:cNvPr id="3" name="テキスト ボックス 2">
          <a:extLst>
            <a:ext uri="{FF2B5EF4-FFF2-40B4-BE49-F238E27FC236}">
              <a16:creationId xmlns:a16="http://schemas.microsoft.com/office/drawing/2014/main" id="{A347A3F1-86CB-4894-A93E-B2F3DBC0ED4B}"/>
            </a:ext>
          </a:extLst>
        </xdr:cNvPr>
        <xdr:cNvSpPr txBox="1"/>
      </xdr:nvSpPr>
      <xdr:spPr>
        <a:xfrm>
          <a:off x="640290" y="2121961"/>
          <a:ext cx="5654147" cy="15522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b="1">
              <a:latin typeface="+mn-ea"/>
              <a:ea typeface="+mn-ea"/>
            </a:rPr>
            <a:t>受講料振込み証明書貼付欄</a:t>
          </a:r>
        </a:p>
        <a:p>
          <a:endParaRPr kumimoji="1" lang="en-US" altLang="ja-JP" sz="1100"/>
        </a:p>
        <a:p>
          <a:r>
            <a:rPr kumimoji="1" lang="ja-JP" altLang="en-US" sz="1100">
              <a:solidFill>
                <a:srgbClr val="C00000"/>
              </a:solidFill>
              <a:latin typeface="+mn-ea"/>
              <a:ea typeface="+mn-ea"/>
            </a:rPr>
            <a:t>取扱金融機関で受講料の払込を済ませた受取書（画像データ）を貼り付けてください。</a:t>
          </a:r>
          <a:endParaRPr kumimoji="1" lang="en-US" altLang="ja-JP" sz="1100">
            <a:solidFill>
              <a:srgbClr val="C00000"/>
            </a:solidFill>
            <a:latin typeface="+mn-ea"/>
            <a:ea typeface="+mn-ea"/>
          </a:endParaRPr>
        </a:p>
        <a:p>
          <a:r>
            <a:rPr kumimoji="1" lang="ja-JP" altLang="en-US" sz="1100">
              <a:solidFill>
                <a:srgbClr val="C00000"/>
              </a:solidFill>
              <a:latin typeface="+mn-ea"/>
              <a:ea typeface="+mn-ea"/>
            </a:rPr>
            <a:t>（画像データの挿入方法を参照）</a:t>
          </a:r>
        </a:p>
        <a:p>
          <a:endParaRPr kumimoji="1" lang="ja-JP" altLang="en-US" sz="1100">
            <a:latin typeface="+mn-ea"/>
            <a:ea typeface="+mn-ea"/>
          </a:endParaRPr>
        </a:p>
        <a:p>
          <a:r>
            <a:rPr kumimoji="1" lang="ja-JP" altLang="en-US" sz="1100" b="1">
              <a:latin typeface="+mn-ea"/>
              <a:ea typeface="+mn-ea"/>
            </a:rPr>
            <a:t>受講料は ３４，５００円（税込み）です。 </a:t>
          </a:r>
        </a:p>
      </xdr:txBody>
    </xdr:sp>
    <xdr:clientData/>
  </xdr:oneCellAnchor>
  <xdr:oneCellAnchor>
    <xdr:from>
      <xdr:col>4</xdr:col>
      <xdr:colOff>104799</xdr:colOff>
      <xdr:row>5</xdr:row>
      <xdr:rowOff>79375</xdr:rowOff>
    </xdr:from>
    <xdr:ext cx="2727276" cy="190433"/>
    <xdr:sp macro="" textlink="">
      <xdr:nvSpPr>
        <xdr:cNvPr id="2" name="テキスト ボックス 1053816778">
          <a:extLst>
            <a:ext uri="{FF2B5EF4-FFF2-40B4-BE49-F238E27FC236}">
              <a16:creationId xmlns:a16="http://schemas.microsoft.com/office/drawing/2014/main" id="{A45DA174-FF30-5778-6689-24B88C82C4CB}"/>
            </a:ext>
          </a:extLst>
        </xdr:cNvPr>
        <xdr:cNvSpPr txBox="1"/>
      </xdr:nvSpPr>
      <xdr:spPr>
        <a:xfrm>
          <a:off x="2097112" y="1373188"/>
          <a:ext cx="2727276" cy="190433"/>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受講料払込の証明書を忘れずに貼付して</a:t>
          </a:r>
          <a:r>
            <a:rPr lang="ja-JP" altLang="en-US"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ください</a:t>
          </a:r>
          <a:r>
            <a:rPr lang="ja-JP" sz="90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oneCellAnchor>
    <xdr:from>
      <xdr:col>3</xdr:col>
      <xdr:colOff>733469</xdr:colOff>
      <xdr:row>16</xdr:row>
      <xdr:rowOff>174625</xdr:rowOff>
    </xdr:from>
    <xdr:ext cx="3708314" cy="339511"/>
    <xdr:sp macro="" textlink="">
      <xdr:nvSpPr>
        <xdr:cNvPr id="5" name="テキスト ボックス 1053816778">
          <a:extLst>
            <a:ext uri="{FF2B5EF4-FFF2-40B4-BE49-F238E27FC236}">
              <a16:creationId xmlns:a16="http://schemas.microsoft.com/office/drawing/2014/main" id="{BD64445A-33E5-3FFB-C877-F2296E2FCAEE}"/>
            </a:ext>
          </a:extLst>
        </xdr:cNvPr>
        <xdr:cNvSpPr txBox="1"/>
      </xdr:nvSpPr>
      <xdr:spPr>
        <a:xfrm>
          <a:off x="1622469" y="4000500"/>
          <a:ext cx="3708314" cy="339511"/>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会社名での振込みの場合</a:t>
          </a: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会社名と合わせて受講者の氏名も余白に記入してください。</a:t>
          </a:r>
        </a:p>
      </xdr:txBody>
    </xdr:sp>
    <xdr:clientData/>
  </xdr:oneCellAnchor>
  <xdr:oneCellAnchor>
    <xdr:from>
      <xdr:col>3</xdr:col>
      <xdr:colOff>677907</xdr:colOff>
      <xdr:row>32</xdr:row>
      <xdr:rowOff>47625</xdr:rowOff>
    </xdr:from>
    <xdr:ext cx="3708314" cy="198447"/>
    <xdr:sp macro="" textlink="">
      <xdr:nvSpPr>
        <xdr:cNvPr id="6" name="テキスト ボックス 1053816778">
          <a:extLst>
            <a:ext uri="{FF2B5EF4-FFF2-40B4-BE49-F238E27FC236}">
              <a16:creationId xmlns:a16="http://schemas.microsoft.com/office/drawing/2014/main" id="{62667341-5A12-F659-9759-EBBA9DD7AB6E}"/>
            </a:ext>
          </a:extLst>
        </xdr:cNvPr>
        <xdr:cNvSpPr txBox="1"/>
      </xdr:nvSpPr>
      <xdr:spPr>
        <a:xfrm>
          <a:off x="1566907" y="7620000"/>
          <a:ext cx="3708314" cy="198447"/>
        </a:xfrm>
        <a:prstGeom prst="rect">
          <a:avLst/>
        </a:prstGeom>
        <a:solidFill>
          <a:sysClr val="window" lastClr="FFFFFF"/>
        </a:solidFill>
        <a:ln w="12700">
          <a:solidFill>
            <a:srgbClr val="C00000"/>
          </a:solidFill>
        </a:ln>
      </xdr:spPr>
      <xdr:txBody>
        <a:bodyPr rot="0" spcFirstLastPara="0" vertOverflow="clip" horzOverflow="clip" vert="horz" wrap="none" lIns="36000" tIns="36000" rIns="36000" bIns="0" numCol="1" spcCol="0" rtlCol="0" fromWordArt="0" anchor="t"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口座番号、銀行コード、店番を忘れずに記入してください</a:t>
          </a:r>
          <a:r>
            <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a:t>
          </a:r>
        </a:p>
      </xdr:txBody>
    </xdr:sp>
    <xdr:clientData/>
  </xdr:oneCellAnchor>
  <xdr:oneCellAnchor>
    <xdr:from>
      <xdr:col>9</xdr:col>
      <xdr:colOff>166688</xdr:colOff>
      <xdr:row>29</xdr:row>
      <xdr:rowOff>166687</xdr:rowOff>
    </xdr:from>
    <xdr:ext cx="2739569" cy="480576"/>
    <xdr:sp macro="" textlink="">
      <xdr:nvSpPr>
        <xdr:cNvPr id="8" name="テキスト ボックス 25">
          <a:extLst>
            <a:ext uri="{FF2B5EF4-FFF2-40B4-BE49-F238E27FC236}">
              <a16:creationId xmlns:a16="http://schemas.microsoft.com/office/drawing/2014/main" id="{DC7AED16-EA4A-4240-8E91-172AFAB20880}"/>
            </a:ext>
          </a:extLst>
        </xdr:cNvPr>
        <xdr:cNvSpPr txBox="1"/>
      </xdr:nvSpPr>
      <xdr:spPr>
        <a:xfrm>
          <a:off x="4016376" y="7048500"/>
          <a:ext cx="2739569" cy="480576"/>
        </a:xfrm>
        <a:prstGeom prst="rect">
          <a:avLst/>
        </a:prstGeom>
        <a:solidFill>
          <a:sysClr val="window" lastClr="FFFFFF"/>
        </a:solidFill>
        <a:ln w="12700">
          <a:solidFill>
            <a:srgbClr val="C00000"/>
          </a:solidFill>
        </a:ln>
      </xdr:spPr>
      <xdr:txBody>
        <a:bodyPr rot="0" spcFirstLastPara="0" vertOverflow="clip" horzOverflow="clip" vert="horz" wrap="square" lIns="36000" tIns="36000" rIns="0" bIns="0" numCol="1" spcCol="0" rtlCol="0" fromWordArt="0" anchor="ctr" anchorCtr="0" forceAA="0" compatLnSpc="1">
          <a:prstTxWarp prst="textNoShape">
            <a:avLst/>
          </a:prstTxWarp>
          <a:spAutoFit/>
        </a:bodyPr>
        <a:lstStyle/>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緑色のセルは、プルダウンメニューから選択してください。</a:t>
          </a:r>
          <a:endParaRPr lang="en-US" alt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a:p>
          <a:pPr algn="just">
            <a:lnSpc>
              <a:spcPts val="1100"/>
            </a:lnSpc>
            <a:buNone/>
          </a:pPr>
          <a:r>
            <a:rPr lang="ja-JP" altLang="en-US"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rPr>
            <a:t>黄色のセルは、全て記入してください。</a:t>
          </a:r>
          <a:endParaRPr lang="ja-JP" sz="1050" kern="100">
            <a:solidFill>
              <a:srgbClr val="C00000"/>
            </a:solidFill>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33</xdr:col>
      <xdr:colOff>902608</xdr:colOff>
      <xdr:row>16</xdr:row>
      <xdr:rowOff>36284</xdr:rowOff>
    </xdr:from>
    <xdr:to>
      <xdr:col>44</xdr:col>
      <xdr:colOff>213178</xdr:colOff>
      <xdr:row>20</xdr:row>
      <xdr:rowOff>335642</xdr:rowOff>
    </xdr:to>
    <xdr:grpSp>
      <xdr:nvGrpSpPr>
        <xdr:cNvPr id="5" name="グループ化 4">
          <a:extLst>
            <a:ext uri="{FF2B5EF4-FFF2-40B4-BE49-F238E27FC236}">
              <a16:creationId xmlns:a16="http://schemas.microsoft.com/office/drawing/2014/main" id="{2F9589BF-1D53-9C89-CAE1-E92D45A7ACC0}"/>
            </a:ext>
          </a:extLst>
        </xdr:cNvPr>
        <xdr:cNvGrpSpPr/>
      </xdr:nvGrpSpPr>
      <xdr:grpSpPr>
        <a:xfrm>
          <a:off x="11340421" y="0"/>
          <a:ext cx="5581195" cy="0"/>
          <a:chOff x="362858" y="2848428"/>
          <a:chExt cx="5479142" cy="1346720"/>
        </a:xfrm>
      </xdr:grpSpPr>
      <xdr:pic>
        <xdr:nvPicPr>
          <xdr:cNvPr id="2" name="図 1">
            <a:extLst>
              <a:ext uri="{FF2B5EF4-FFF2-40B4-BE49-F238E27FC236}">
                <a16:creationId xmlns:a16="http://schemas.microsoft.com/office/drawing/2014/main" id="{A5728425-4EAB-969F-6E05-5DA5D5536F95}"/>
              </a:ext>
            </a:extLst>
          </xdr:cNvPr>
          <xdr:cNvPicPr>
            <a:picLocks noChangeAspect="1"/>
          </xdr:cNvPicPr>
        </xdr:nvPicPr>
        <xdr:blipFill>
          <a:blip xmlns:r="http://schemas.openxmlformats.org/officeDocument/2006/relationships" r:embed="rId1"/>
          <a:stretch>
            <a:fillRect/>
          </a:stretch>
        </xdr:blipFill>
        <xdr:spPr>
          <a:xfrm>
            <a:off x="362858" y="2848428"/>
            <a:ext cx="5479142" cy="1346720"/>
          </a:xfrm>
          <a:prstGeom prst="rect">
            <a:avLst/>
          </a:prstGeom>
          <a:ln>
            <a:solidFill>
              <a:schemeClr val="tx1">
                <a:lumMod val="50000"/>
                <a:lumOff val="50000"/>
              </a:schemeClr>
            </a:solidFill>
          </a:ln>
          <a:effectLst>
            <a:outerShdw blurRad="50800" dist="38100" dir="2700000" algn="tl" rotWithShape="0">
              <a:schemeClr val="tx1">
                <a:lumMod val="50000"/>
                <a:lumOff val="50000"/>
                <a:alpha val="40000"/>
              </a:schemeClr>
            </a:outerShdw>
          </a:effectLst>
        </xdr:spPr>
      </xdr:pic>
      <xdr:sp macro="" textlink="">
        <xdr:nvSpPr>
          <xdr:cNvPr id="3" name="テキスト ボックス 2">
            <a:extLst>
              <a:ext uri="{FF2B5EF4-FFF2-40B4-BE49-F238E27FC236}">
                <a16:creationId xmlns:a16="http://schemas.microsoft.com/office/drawing/2014/main" id="{287DC4C2-DBE1-D95E-1C70-CD5B30C50AAB}"/>
              </a:ext>
            </a:extLst>
          </xdr:cNvPr>
          <xdr:cNvSpPr txBox="1"/>
        </xdr:nvSpPr>
        <xdr:spPr>
          <a:xfrm>
            <a:off x="716645" y="3066273"/>
            <a:ext cx="235856"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sng"/>
              <a:t>26</a:t>
            </a:r>
            <a:endParaRPr kumimoji="1" lang="ja-JP" altLang="en-US" sz="1100" u="sng"/>
          </a:p>
        </xdr:txBody>
      </xdr:sp>
      <xdr:sp macro="" textlink="">
        <xdr:nvSpPr>
          <xdr:cNvPr id="4" name="テキスト ボックス 3">
            <a:extLst>
              <a:ext uri="{FF2B5EF4-FFF2-40B4-BE49-F238E27FC236}">
                <a16:creationId xmlns:a16="http://schemas.microsoft.com/office/drawing/2014/main" id="{9C7D877E-25BE-853A-15D7-D11A02E886C3}"/>
              </a:ext>
            </a:extLst>
          </xdr:cNvPr>
          <xdr:cNvSpPr txBox="1"/>
        </xdr:nvSpPr>
        <xdr:spPr>
          <a:xfrm>
            <a:off x="2149930" y="3764408"/>
            <a:ext cx="380999" cy="236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b" anchorCtr="0">
            <a:spAutoFit/>
          </a:bodyPr>
          <a:lstStyle/>
          <a:p>
            <a:r>
              <a:rPr kumimoji="1" lang="en-US" altLang="ja-JP" sz="1100" u="none"/>
              <a:t>26</a:t>
            </a:r>
            <a:r>
              <a:rPr kumimoji="1" lang="ja-JP" altLang="en-US" sz="1100" u="none"/>
              <a:t>）</a:t>
            </a:r>
            <a:endParaRPr kumimoji="1" lang="en-US" altLang="ja-JP" sz="1100" u="none"/>
          </a:p>
        </xdr:txBody>
      </xdr:sp>
      <xdr:sp macro="" textlink="">
        <xdr:nvSpPr>
          <xdr:cNvPr id="6" name="テキスト ボックス 5">
            <a:extLst>
              <a:ext uri="{FF2B5EF4-FFF2-40B4-BE49-F238E27FC236}">
                <a16:creationId xmlns:a16="http://schemas.microsoft.com/office/drawing/2014/main" id="{FAB6E951-3D4D-5601-E405-1CFF7FC55652}"/>
              </a:ext>
            </a:extLst>
          </xdr:cNvPr>
          <xdr:cNvSpPr txBox="1"/>
        </xdr:nvSpPr>
        <xdr:spPr>
          <a:xfrm>
            <a:off x="2938937" y="3219437"/>
            <a:ext cx="1511112" cy="2085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b" anchorCtr="0">
            <a:spAutoFit/>
          </a:bodyPr>
          <a:lstStyle/>
          <a:p>
            <a:r>
              <a:rPr kumimoji="1" lang="ja-JP" altLang="en-US" sz="1000" u="none"/>
              <a:t>東北･関東･関西･中国･九州</a:t>
            </a:r>
            <a:endParaRPr kumimoji="1" lang="en-US" altLang="ja-JP" sz="1000" u="none"/>
          </a:p>
        </xdr:txBody>
      </xdr:sp>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12345@keisosekou.co.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12345@keisosekou.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E7C38-53F7-46E1-9CE5-FF686C5ADC52}">
  <sheetPr>
    <pageSetUpPr fitToPage="1"/>
  </sheetPr>
  <dimension ref="B1:BA121"/>
  <sheetViews>
    <sheetView tabSelected="1" zoomScale="80" zoomScaleNormal="80" zoomScaleSheetLayoutView="85" workbookViewId="0"/>
  </sheetViews>
  <sheetFormatPr defaultColWidth="8.83203125"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42" width="2.9140625" style="9" customWidth="1"/>
    <col min="43" max="51" width="3" style="9" customWidth="1"/>
    <col min="52" max="16384" width="8.83203125" style="9"/>
  </cols>
  <sheetData>
    <row r="1" spans="2:53">
      <c r="B1" s="226" t="s">
        <v>37</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row>
    <row r="2" spans="2:53">
      <c r="B2" s="195" t="s">
        <v>44</v>
      </c>
      <c r="C2" s="195"/>
      <c r="D2" s="195"/>
      <c r="E2" s="195"/>
      <c r="F2" s="195"/>
      <c r="G2" s="195"/>
      <c r="H2" s="195"/>
      <c r="I2" s="195"/>
      <c r="J2" s="195"/>
      <c r="K2" s="195"/>
      <c r="L2" s="195"/>
      <c r="M2" s="195"/>
      <c r="N2" s="195"/>
      <c r="O2" s="195"/>
      <c r="P2" s="195"/>
      <c r="Q2" s="195"/>
      <c r="R2" s="195"/>
      <c r="S2" s="195"/>
      <c r="T2" s="195"/>
      <c r="U2" s="195"/>
      <c r="V2" s="195"/>
      <c r="W2" s="195"/>
      <c r="X2" s="195"/>
      <c r="Y2" s="195"/>
      <c r="Z2" s="195"/>
      <c r="AA2" s="195"/>
      <c r="AB2" s="195"/>
      <c r="AD2" s="123" t="s">
        <v>209</v>
      </c>
    </row>
    <row r="3" spans="2:53" ht="33.65" customHeight="1">
      <c r="B3" s="11" t="s">
        <v>194</v>
      </c>
      <c r="C3" s="139" t="s">
        <v>268</v>
      </c>
      <c r="D3" s="140"/>
      <c r="E3" s="141"/>
      <c r="F3" s="14"/>
      <c r="H3" s="240" t="s">
        <v>257</v>
      </c>
      <c r="I3" s="240"/>
      <c r="J3" s="240"/>
      <c r="K3" s="240"/>
      <c r="L3" s="240"/>
      <c r="M3" s="240"/>
      <c r="N3" s="240"/>
      <c r="O3" s="240"/>
      <c r="P3" s="240"/>
      <c r="Q3" s="240"/>
      <c r="R3" s="14"/>
      <c r="S3" s="14"/>
      <c r="T3" s="14"/>
      <c r="U3" s="14"/>
      <c r="V3" s="14"/>
      <c r="W3" s="14"/>
      <c r="X3" s="14"/>
      <c r="Y3" s="14"/>
      <c r="Z3" s="14"/>
      <c r="AA3" s="14"/>
      <c r="AB3" s="14"/>
      <c r="AE3" s="254" t="s">
        <v>222</v>
      </c>
      <c r="AF3" s="254"/>
      <c r="AG3" s="254"/>
      <c r="AH3" s="254"/>
      <c r="AI3" s="254"/>
      <c r="AJ3" s="254"/>
      <c r="AK3" s="254"/>
      <c r="AL3" s="254"/>
      <c r="AM3" s="254"/>
      <c r="AN3" s="254"/>
      <c r="AO3" s="254"/>
      <c r="AP3" s="254"/>
      <c r="AQ3" s="254"/>
      <c r="AR3" s="254"/>
      <c r="AS3" s="254"/>
      <c r="AT3" s="254"/>
      <c r="AU3" s="254"/>
      <c r="AV3" s="254"/>
      <c r="AW3" s="254"/>
      <c r="AX3" s="254"/>
      <c r="AY3" s="254"/>
      <c r="AZ3" s="254"/>
      <c r="BA3" s="254"/>
    </row>
    <row r="4" spans="2:53">
      <c r="C4" s="142"/>
      <c r="D4" s="143"/>
      <c r="E4" s="144"/>
      <c r="O4" s="227" t="s">
        <v>39</v>
      </c>
      <c r="P4" s="227"/>
      <c r="Q4" s="227"/>
      <c r="R4" s="227">
        <v>2026</v>
      </c>
      <c r="S4" s="227"/>
      <c r="T4" s="9" t="s">
        <v>16</v>
      </c>
      <c r="U4" s="3">
        <v>2</v>
      </c>
      <c r="V4" s="9" t="s">
        <v>17</v>
      </c>
      <c r="W4" s="3">
        <v>20</v>
      </c>
      <c r="X4" s="9" t="s">
        <v>18</v>
      </c>
      <c r="Y4" s="227"/>
      <c r="Z4" s="227"/>
      <c r="AA4" s="227"/>
      <c r="AB4" s="227"/>
      <c r="AE4" s="224" t="s">
        <v>263</v>
      </c>
      <c r="AF4" s="224"/>
      <c r="AG4" s="224"/>
      <c r="AH4" s="224"/>
      <c r="AI4" s="224"/>
      <c r="AJ4" s="224"/>
      <c r="AK4" s="224"/>
      <c r="AL4" s="224"/>
      <c r="AM4" s="224"/>
      <c r="AN4" s="224"/>
      <c r="AO4" s="224"/>
      <c r="AP4" s="224"/>
      <c r="AQ4" s="224"/>
      <c r="AR4" s="224"/>
      <c r="AS4" s="224"/>
      <c r="AT4" s="224"/>
      <c r="AU4" s="224"/>
      <c r="AV4" s="224"/>
      <c r="AW4" s="224"/>
      <c r="AX4" s="224"/>
      <c r="AY4" s="224"/>
      <c r="AZ4" s="224"/>
      <c r="BA4" s="224"/>
    </row>
    <row r="5" spans="2:53" ht="18" customHeight="1">
      <c r="C5" s="142"/>
      <c r="D5" s="143"/>
      <c r="E5" s="144"/>
      <c r="O5" s="228" t="s">
        <v>0</v>
      </c>
      <c r="P5" s="229"/>
      <c r="Q5" s="229"/>
      <c r="R5" s="230"/>
      <c r="S5" s="231" t="str">
        <f>IF(日本計装工業会用!AE13="","",日本計装工業会用!AE13)</f>
        <v/>
      </c>
      <c r="T5" s="232"/>
      <c r="U5" s="232"/>
      <c r="V5" s="232"/>
      <c r="W5" s="232"/>
      <c r="X5" s="232"/>
      <c r="Y5" s="232"/>
      <c r="Z5" s="232"/>
      <c r="AA5" s="232"/>
      <c r="AB5" s="233"/>
      <c r="AE5" s="224" t="s">
        <v>264</v>
      </c>
      <c r="AF5" s="224"/>
      <c r="AG5" s="224"/>
      <c r="AH5" s="224"/>
      <c r="AI5" s="224"/>
      <c r="AJ5" s="224"/>
      <c r="AK5" s="224"/>
      <c r="AL5" s="224"/>
      <c r="AM5" s="224"/>
      <c r="AN5" s="224"/>
      <c r="AO5" s="224"/>
      <c r="AP5" s="224"/>
      <c r="AQ5" s="224"/>
      <c r="AR5" s="224"/>
      <c r="AS5" s="224"/>
      <c r="AT5" s="224"/>
      <c r="AU5" s="224"/>
      <c r="AV5" s="224"/>
      <c r="AW5" s="224"/>
      <c r="AX5" s="224"/>
      <c r="AY5" s="224"/>
      <c r="AZ5" s="224"/>
      <c r="BA5" s="224"/>
    </row>
    <row r="6" spans="2:53" ht="18" customHeight="1">
      <c r="C6" s="142"/>
      <c r="D6" s="143"/>
      <c r="E6" s="144"/>
      <c r="O6" s="228" t="s">
        <v>1</v>
      </c>
      <c r="P6" s="229"/>
      <c r="Q6" s="229"/>
      <c r="R6" s="230"/>
      <c r="S6" s="234" t="str">
        <f>IF(日本計装工業会用!AG13="","",日本計装工業会用!AG13)</f>
        <v/>
      </c>
      <c r="T6" s="235"/>
      <c r="U6" s="235"/>
      <c r="V6" s="235"/>
      <c r="W6" s="235"/>
      <c r="X6" s="235"/>
      <c r="Y6" s="235"/>
      <c r="Z6" s="235"/>
      <c r="AA6" s="235"/>
      <c r="AB6" s="236"/>
      <c r="AE6" s="198" t="s">
        <v>224</v>
      </c>
      <c r="AF6" s="198"/>
      <c r="AG6" s="198"/>
      <c r="AH6" s="198"/>
      <c r="AI6" s="198"/>
      <c r="AJ6" s="198"/>
      <c r="AK6" s="198"/>
      <c r="AL6" s="198"/>
      <c r="AM6" s="198"/>
      <c r="AN6" s="198"/>
      <c r="AO6" s="198"/>
      <c r="AP6" s="198"/>
      <c r="AQ6" s="198"/>
      <c r="AR6" s="198"/>
      <c r="AS6" s="198"/>
      <c r="AT6" s="198"/>
      <c r="AU6" s="198"/>
      <c r="AV6" s="198"/>
      <c r="AW6" s="198"/>
      <c r="AX6" s="198"/>
      <c r="AY6" s="198"/>
      <c r="AZ6" s="198"/>
      <c r="BA6" s="198"/>
    </row>
    <row r="7" spans="2:53" ht="18" customHeight="1">
      <c r="C7" s="142"/>
      <c r="D7" s="143"/>
      <c r="E7" s="144"/>
      <c r="O7" s="228" t="s">
        <v>2</v>
      </c>
      <c r="P7" s="229"/>
      <c r="Q7" s="229"/>
      <c r="R7" s="230"/>
      <c r="S7" s="237" t="str">
        <f>IF(日本計装工業会用!AH13="","",日本計装工業会用!AH13)</f>
        <v/>
      </c>
      <c r="T7" s="238"/>
      <c r="U7" s="238"/>
      <c r="V7" s="238"/>
      <c r="W7" s="238"/>
      <c r="X7" s="238"/>
      <c r="Y7" s="238"/>
      <c r="Z7" s="238"/>
      <c r="AA7" s="238"/>
      <c r="AB7" s="239"/>
      <c r="AE7" s="198" t="s">
        <v>225</v>
      </c>
      <c r="AF7" s="198"/>
      <c r="AG7" s="198"/>
      <c r="AH7" s="198"/>
      <c r="AI7" s="198"/>
      <c r="AJ7" s="198"/>
      <c r="AK7" s="198"/>
      <c r="AL7" s="198"/>
      <c r="AM7" s="198"/>
      <c r="AN7" s="198"/>
      <c r="AO7" s="198"/>
      <c r="AP7" s="198"/>
      <c r="AQ7" s="198"/>
      <c r="AR7" s="198"/>
      <c r="AS7" s="198"/>
      <c r="AT7" s="198"/>
      <c r="AU7" s="198"/>
      <c r="AV7" s="198"/>
      <c r="AW7" s="198"/>
      <c r="AX7" s="198"/>
      <c r="AY7" s="198"/>
      <c r="AZ7" s="198"/>
      <c r="BA7" s="198"/>
    </row>
    <row r="8" spans="2:53" ht="18" customHeight="1">
      <c r="C8" s="145"/>
      <c r="D8" s="146"/>
      <c r="E8" s="147"/>
      <c r="O8" s="125"/>
      <c r="P8" s="125"/>
      <c r="Q8" s="125"/>
      <c r="R8" s="125"/>
      <c r="S8" s="126"/>
      <c r="T8" s="126"/>
      <c r="U8" s="126"/>
      <c r="V8" s="126"/>
      <c r="W8" s="126"/>
      <c r="X8" s="126"/>
      <c r="Y8" s="126"/>
      <c r="Z8" s="126"/>
      <c r="AA8" s="126"/>
      <c r="AB8" s="126"/>
      <c r="AE8" s="198" t="s">
        <v>226</v>
      </c>
      <c r="AF8" s="198"/>
      <c r="AG8" s="198"/>
      <c r="AH8" s="198"/>
      <c r="AI8" s="198"/>
      <c r="AJ8" s="198"/>
      <c r="AK8" s="198"/>
      <c r="AL8" s="198"/>
      <c r="AM8" s="198"/>
      <c r="AN8" s="198"/>
      <c r="AO8" s="198"/>
      <c r="AP8" s="198"/>
      <c r="AQ8" s="198"/>
      <c r="AR8" s="198"/>
      <c r="AS8" s="198"/>
      <c r="AT8" s="198"/>
      <c r="AU8" s="198"/>
      <c r="AV8" s="198"/>
      <c r="AW8" s="198"/>
      <c r="AX8" s="198"/>
      <c r="AY8" s="198"/>
      <c r="AZ8" s="198"/>
      <c r="BA8" s="198"/>
    </row>
    <row r="9" spans="2:53">
      <c r="B9" s="227"/>
      <c r="C9" s="22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E9" s="198" t="s">
        <v>241</v>
      </c>
      <c r="AF9" s="198"/>
      <c r="AG9" s="198"/>
      <c r="AH9" s="198"/>
      <c r="AI9" s="198"/>
      <c r="AJ9" s="198"/>
      <c r="AK9" s="198"/>
      <c r="AL9" s="198"/>
      <c r="AM9" s="198"/>
      <c r="AN9" s="198"/>
      <c r="AO9" s="198"/>
      <c r="AP9" s="198"/>
      <c r="AQ9" s="198"/>
      <c r="AR9" s="198"/>
      <c r="AS9" s="198"/>
      <c r="AT9" s="198"/>
      <c r="AU9" s="198"/>
      <c r="AV9" s="198"/>
      <c r="AW9" s="198"/>
      <c r="AX9" s="198"/>
      <c r="AY9" s="198"/>
      <c r="AZ9" s="198"/>
      <c r="BA9" s="198"/>
    </row>
    <row r="10" spans="2:53" ht="18" customHeight="1">
      <c r="B10" s="184" t="s">
        <v>46</v>
      </c>
      <c r="C10" s="80" t="s">
        <v>7</v>
      </c>
      <c r="D10" s="148" t="s">
        <v>106</v>
      </c>
      <c r="E10" s="149"/>
      <c r="F10" s="149"/>
      <c r="G10" s="149"/>
      <c r="H10" s="149"/>
      <c r="I10" s="149"/>
      <c r="J10" s="149"/>
      <c r="K10" s="149"/>
      <c r="L10" s="149"/>
      <c r="M10" s="149"/>
      <c r="N10" s="150"/>
      <c r="O10" s="185" t="s">
        <v>13</v>
      </c>
      <c r="P10" s="186"/>
      <c r="Q10" s="187"/>
      <c r="R10" s="165" t="s">
        <v>94</v>
      </c>
      <c r="S10" s="166"/>
      <c r="T10" s="166"/>
      <c r="U10" s="166"/>
      <c r="V10" s="166"/>
      <c r="W10" s="166"/>
      <c r="X10" s="166"/>
      <c r="Y10" s="166"/>
      <c r="Z10" s="166"/>
      <c r="AA10" s="166"/>
      <c r="AB10" s="167"/>
      <c r="AE10" s="198" t="s">
        <v>227</v>
      </c>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row>
    <row r="11" spans="2:53" ht="37.75" customHeight="1">
      <c r="B11" s="184"/>
      <c r="C11" s="80" t="s">
        <v>8</v>
      </c>
      <c r="D11" s="148" t="s">
        <v>107</v>
      </c>
      <c r="E11" s="149"/>
      <c r="F11" s="149"/>
      <c r="G11" s="149"/>
      <c r="H11" s="149"/>
      <c r="I11" s="149"/>
      <c r="J11" s="149"/>
      <c r="K11" s="149"/>
      <c r="L11" s="149"/>
      <c r="M11" s="149"/>
      <c r="N11" s="150"/>
      <c r="O11" s="185" t="s">
        <v>14</v>
      </c>
      <c r="P11" s="186"/>
      <c r="Q11" s="187"/>
      <c r="R11" s="200">
        <v>1985</v>
      </c>
      <c r="S11" s="200"/>
      <c r="T11" s="9" t="s">
        <v>16</v>
      </c>
      <c r="U11" s="3">
        <v>10</v>
      </c>
      <c r="V11" s="9" t="s">
        <v>17</v>
      </c>
      <c r="W11" s="3">
        <v>1</v>
      </c>
      <c r="X11" s="9" t="s">
        <v>18</v>
      </c>
      <c r="Y11" s="9" t="s">
        <v>40</v>
      </c>
      <c r="AB11" s="58"/>
      <c r="AE11" s="252" t="s">
        <v>256</v>
      </c>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row>
    <row r="12" spans="2:53" ht="18" customHeight="1">
      <c r="B12" s="184"/>
      <c r="C12" s="170" t="s">
        <v>9</v>
      </c>
      <c r="D12" s="163" t="s">
        <v>12</v>
      </c>
      <c r="E12" s="163"/>
      <c r="F12" s="164">
        <v>2310015</v>
      </c>
      <c r="G12" s="164"/>
      <c r="H12" s="164"/>
      <c r="I12" s="164"/>
      <c r="J12" s="164"/>
      <c r="K12" s="164"/>
      <c r="L12" s="164"/>
      <c r="M12" s="164"/>
      <c r="N12" s="164"/>
      <c r="O12" s="153" t="s">
        <v>15</v>
      </c>
      <c r="P12" s="153"/>
      <c r="Q12" s="153"/>
      <c r="R12" s="160" t="s">
        <v>60</v>
      </c>
      <c r="S12" s="160"/>
      <c r="T12" s="160"/>
      <c r="U12" s="160"/>
      <c r="V12" s="160"/>
      <c r="W12" s="160"/>
      <c r="X12" s="160"/>
      <c r="Y12" s="160"/>
      <c r="Z12" s="160"/>
      <c r="AA12" s="160"/>
      <c r="AB12" s="160"/>
    </row>
    <row r="13" spans="2:53" ht="36" customHeight="1">
      <c r="B13" s="184"/>
      <c r="C13" s="171"/>
      <c r="D13" s="161" t="s">
        <v>20</v>
      </c>
      <c r="E13" s="162"/>
      <c r="F13" s="205" t="s">
        <v>108</v>
      </c>
      <c r="G13" s="205"/>
      <c r="H13" s="205"/>
      <c r="I13" s="205"/>
      <c r="J13" s="205"/>
      <c r="K13" s="205"/>
      <c r="L13" s="205"/>
      <c r="M13" s="205"/>
      <c r="N13" s="205"/>
      <c r="O13" s="205"/>
      <c r="P13" s="205"/>
      <c r="Q13" s="205"/>
      <c r="R13" s="205"/>
      <c r="S13" s="205"/>
      <c r="T13" s="205"/>
      <c r="U13" s="205"/>
      <c r="V13" s="205"/>
      <c r="W13" s="205"/>
      <c r="X13" s="205"/>
      <c r="Y13" s="205"/>
      <c r="Z13" s="205"/>
      <c r="AA13" s="205"/>
      <c r="AB13" s="205"/>
    </row>
    <row r="14" spans="2:53" ht="18" customHeight="1">
      <c r="B14" s="184"/>
      <c r="C14" s="170" t="s">
        <v>19</v>
      </c>
      <c r="D14" s="178" t="s">
        <v>109</v>
      </c>
      <c r="E14" s="179"/>
      <c r="F14" s="179"/>
      <c r="G14" s="179"/>
      <c r="H14" s="179"/>
      <c r="I14" s="179"/>
      <c r="J14" s="179"/>
      <c r="K14" s="179"/>
      <c r="L14" s="179"/>
      <c r="M14" s="179"/>
      <c r="N14" s="180"/>
      <c r="O14" s="154" t="s">
        <v>21</v>
      </c>
      <c r="P14" s="155"/>
      <c r="Q14" s="156"/>
      <c r="R14" s="151" t="s">
        <v>113</v>
      </c>
      <c r="S14" s="151"/>
      <c r="T14" s="151"/>
      <c r="U14" s="151"/>
      <c r="V14" s="151"/>
      <c r="W14" s="151"/>
      <c r="X14" s="151"/>
      <c r="Y14" s="151"/>
      <c r="Z14" s="151"/>
      <c r="AA14" s="151"/>
      <c r="AB14" s="152"/>
    </row>
    <row r="15" spans="2:53" ht="18" customHeight="1">
      <c r="B15" s="184"/>
      <c r="C15" s="171"/>
      <c r="D15" s="181"/>
      <c r="E15" s="182"/>
      <c r="F15" s="182"/>
      <c r="G15" s="182"/>
      <c r="H15" s="182"/>
      <c r="I15" s="182"/>
      <c r="J15" s="182"/>
      <c r="K15" s="182"/>
      <c r="L15" s="182"/>
      <c r="M15" s="182"/>
      <c r="N15" s="183"/>
      <c r="O15" s="157"/>
      <c r="P15" s="158"/>
      <c r="Q15" s="159"/>
      <c r="R15" s="168" t="s">
        <v>41</v>
      </c>
      <c r="S15" s="168"/>
      <c r="T15" s="168"/>
      <c r="U15" s="168"/>
      <c r="V15" s="168"/>
      <c r="W15" s="168"/>
      <c r="X15" s="168"/>
      <c r="Y15" s="168"/>
      <c r="Z15" s="168"/>
      <c r="AA15" s="168"/>
      <c r="AB15" s="169"/>
    </row>
    <row r="16" spans="2:53" ht="35.5" customHeight="1">
      <c r="B16" s="184" t="s">
        <v>4</v>
      </c>
      <c r="C16" s="80" t="s">
        <v>7</v>
      </c>
      <c r="D16" s="172" t="s">
        <v>110</v>
      </c>
      <c r="E16" s="173"/>
      <c r="F16" s="173"/>
      <c r="G16" s="173"/>
      <c r="H16" s="173"/>
      <c r="I16" s="173"/>
      <c r="J16" s="173"/>
      <c r="K16" s="173"/>
      <c r="L16" s="173"/>
      <c r="M16" s="173"/>
      <c r="N16" s="174"/>
      <c r="O16" s="185" t="s">
        <v>7</v>
      </c>
      <c r="P16" s="186"/>
      <c r="Q16" s="187"/>
      <c r="R16" s="172" t="s">
        <v>115</v>
      </c>
      <c r="S16" s="173"/>
      <c r="T16" s="173"/>
      <c r="U16" s="173"/>
      <c r="V16" s="173"/>
      <c r="W16" s="173"/>
      <c r="X16" s="173"/>
      <c r="Y16" s="173"/>
      <c r="Z16" s="173"/>
      <c r="AA16" s="173"/>
      <c r="AB16" s="174"/>
    </row>
    <row r="17" spans="2:28" ht="36" customHeight="1">
      <c r="B17" s="184"/>
      <c r="C17" s="80" t="s">
        <v>5</v>
      </c>
      <c r="D17" s="172" t="s">
        <v>111</v>
      </c>
      <c r="E17" s="173"/>
      <c r="F17" s="173"/>
      <c r="G17" s="173"/>
      <c r="H17" s="173"/>
      <c r="I17" s="173"/>
      <c r="J17" s="173"/>
      <c r="K17" s="173"/>
      <c r="L17" s="173"/>
      <c r="M17" s="173"/>
      <c r="N17" s="174"/>
      <c r="O17" s="185" t="s">
        <v>22</v>
      </c>
      <c r="P17" s="186"/>
      <c r="Q17" s="187"/>
      <c r="R17" s="172" t="s">
        <v>116</v>
      </c>
      <c r="S17" s="173"/>
      <c r="T17" s="173"/>
      <c r="U17" s="173"/>
      <c r="V17" s="173"/>
      <c r="W17" s="173"/>
      <c r="X17" s="173"/>
      <c r="Y17" s="173"/>
      <c r="Z17" s="173"/>
      <c r="AA17" s="173"/>
      <c r="AB17" s="174"/>
    </row>
    <row r="18" spans="2:28" ht="18" customHeight="1">
      <c r="B18" s="184"/>
      <c r="C18" s="170" t="s">
        <v>9</v>
      </c>
      <c r="D18" s="163" t="s">
        <v>12</v>
      </c>
      <c r="E18" s="163"/>
      <c r="F18" s="164">
        <v>1000031</v>
      </c>
      <c r="G18" s="164"/>
      <c r="H18" s="164"/>
      <c r="I18" s="164"/>
      <c r="J18" s="164"/>
      <c r="K18" s="164"/>
      <c r="L18" s="164"/>
      <c r="M18" s="164"/>
      <c r="N18" s="164"/>
      <c r="O18" s="153" t="s">
        <v>15</v>
      </c>
      <c r="P18" s="153"/>
      <c r="Q18" s="153"/>
      <c r="R18" s="160" t="s">
        <v>59</v>
      </c>
      <c r="S18" s="160"/>
      <c r="T18" s="160"/>
      <c r="U18" s="160"/>
      <c r="V18" s="160"/>
      <c r="W18" s="160"/>
      <c r="X18" s="160"/>
      <c r="Y18" s="160"/>
      <c r="Z18" s="160"/>
      <c r="AA18" s="160"/>
      <c r="AB18" s="160"/>
    </row>
    <row r="19" spans="2:28" ht="36" customHeight="1">
      <c r="B19" s="184"/>
      <c r="C19" s="171"/>
      <c r="D19" s="161" t="s">
        <v>20</v>
      </c>
      <c r="E19" s="162"/>
      <c r="F19" s="205" t="s">
        <v>112</v>
      </c>
      <c r="G19" s="205"/>
      <c r="H19" s="205"/>
      <c r="I19" s="205"/>
      <c r="J19" s="205"/>
      <c r="K19" s="205"/>
      <c r="L19" s="205"/>
      <c r="M19" s="205"/>
      <c r="N19" s="205"/>
      <c r="O19" s="205"/>
      <c r="P19" s="205"/>
      <c r="Q19" s="205"/>
      <c r="R19" s="205"/>
      <c r="S19" s="205"/>
      <c r="T19" s="205"/>
      <c r="U19" s="205"/>
      <c r="V19" s="205"/>
      <c r="W19" s="205"/>
      <c r="X19" s="205"/>
      <c r="Y19" s="205"/>
      <c r="Z19" s="205"/>
      <c r="AA19" s="205"/>
      <c r="AB19" s="205"/>
    </row>
    <row r="20" spans="2:28">
      <c r="B20" s="184"/>
      <c r="C20" s="80" t="s">
        <v>3</v>
      </c>
      <c r="D20" s="191" t="s">
        <v>163</v>
      </c>
      <c r="E20" s="192"/>
      <c r="F20" s="192"/>
      <c r="G20" s="192"/>
      <c r="H20" s="192"/>
      <c r="I20" s="192"/>
      <c r="J20" s="192"/>
      <c r="K20" s="192"/>
      <c r="L20" s="192"/>
      <c r="M20" s="192"/>
      <c r="N20" s="193"/>
      <c r="O20" s="188" t="s">
        <v>21</v>
      </c>
      <c r="P20" s="189"/>
      <c r="Q20" s="190"/>
      <c r="R20" s="151" t="s">
        <v>114</v>
      </c>
      <c r="S20" s="151"/>
      <c r="T20" s="151"/>
      <c r="U20" s="151"/>
      <c r="V20" s="151"/>
      <c r="W20" s="151"/>
      <c r="X20" s="151"/>
      <c r="Y20" s="151"/>
      <c r="Z20" s="151"/>
      <c r="AA20" s="151"/>
      <c r="AB20" s="152"/>
    </row>
    <row r="21" spans="2:28">
      <c r="B21" s="79" t="s">
        <v>10</v>
      </c>
      <c r="C21" s="80" t="s">
        <v>11</v>
      </c>
      <c r="D21" s="241" t="s">
        <v>164</v>
      </c>
      <c r="E21" s="242"/>
      <c r="F21" s="242"/>
      <c r="G21" s="242"/>
      <c r="H21" s="242"/>
      <c r="I21" s="242"/>
      <c r="J21" s="242"/>
      <c r="K21" s="242"/>
      <c r="L21" s="242"/>
      <c r="M21" s="242"/>
      <c r="N21" s="242"/>
      <c r="O21" s="242"/>
      <c r="P21" s="242"/>
      <c r="Q21" s="242"/>
      <c r="R21" s="201" t="s">
        <v>42</v>
      </c>
      <c r="S21" s="201"/>
      <c r="T21" s="201"/>
      <c r="U21" s="201"/>
      <c r="V21" s="201"/>
      <c r="W21" s="201"/>
      <c r="X21" s="201"/>
      <c r="Y21" s="201"/>
      <c r="Z21" s="201"/>
      <c r="AA21" s="201"/>
      <c r="AB21" s="202"/>
    </row>
    <row r="22" spans="2:28" ht="18" customHeight="1">
      <c r="B22" s="221" t="str">
        <f>IF(OR(E22=P47,E23=P47,E24=P47),"",AD47)</f>
        <v/>
      </c>
      <c r="C22" s="222"/>
      <c r="D22" s="32"/>
      <c r="E22" s="1"/>
      <c r="F22" s="249" t="s">
        <v>100</v>
      </c>
      <c r="G22" s="250"/>
      <c r="H22" s="250"/>
      <c r="I22" s="250"/>
      <c r="J22" s="250"/>
      <c r="K22" s="250"/>
      <c r="L22" s="250"/>
      <c r="M22" s="250"/>
      <c r="N22" s="250"/>
      <c r="O22" s="250"/>
      <c r="P22" s="250"/>
      <c r="Q22" s="250"/>
      <c r="R22" s="250"/>
      <c r="S22" s="250"/>
      <c r="T22" s="250"/>
      <c r="U22" s="250"/>
      <c r="V22" s="250"/>
      <c r="W22" s="250"/>
      <c r="X22" s="250"/>
      <c r="Y22" s="250"/>
      <c r="Z22" s="250"/>
      <c r="AA22" s="250"/>
      <c r="AB22" s="251"/>
    </row>
    <row r="23" spans="2:28">
      <c r="B23" s="223"/>
      <c r="C23" s="207"/>
      <c r="D23" s="78"/>
      <c r="E23" s="1"/>
      <c r="F23" s="197" t="s">
        <v>23</v>
      </c>
      <c r="G23" s="198"/>
      <c r="H23" s="198"/>
      <c r="I23" s="198"/>
      <c r="J23" s="198"/>
      <c r="K23" s="198"/>
      <c r="L23" s="198"/>
      <c r="M23" s="198"/>
      <c r="N23" s="198"/>
      <c r="O23" s="198"/>
      <c r="P23" s="198"/>
      <c r="Q23" s="198"/>
      <c r="R23" s="198"/>
      <c r="S23" s="198"/>
      <c r="T23" s="198"/>
      <c r="U23" s="198"/>
      <c r="V23" s="198"/>
      <c r="W23" s="198"/>
      <c r="X23" s="198"/>
      <c r="Y23" s="198"/>
      <c r="Z23" s="198"/>
      <c r="AA23" s="198"/>
      <c r="AB23" s="199"/>
    </row>
    <row r="24" spans="2:28">
      <c r="B24" s="223"/>
      <c r="C24" s="207"/>
      <c r="D24" s="78"/>
      <c r="E24" s="1" t="s">
        <v>101</v>
      </c>
      <c r="F24" s="197" t="s">
        <v>204</v>
      </c>
      <c r="G24" s="198"/>
      <c r="H24" s="198"/>
      <c r="I24" s="198"/>
      <c r="J24" s="198"/>
      <c r="K24" s="198"/>
      <c r="L24" s="198"/>
      <c r="M24" s="198"/>
      <c r="N24" s="198"/>
      <c r="O24" s="198"/>
      <c r="P24" s="198"/>
      <c r="Q24" s="198"/>
      <c r="R24" s="198"/>
      <c r="S24" s="198"/>
      <c r="T24" s="198"/>
      <c r="U24" s="198"/>
      <c r="V24" s="198"/>
      <c r="W24" s="198"/>
      <c r="X24" s="198"/>
      <c r="Y24" s="198"/>
      <c r="Z24" s="198"/>
      <c r="AA24" s="198"/>
      <c r="AB24" s="199"/>
    </row>
    <row r="25" spans="2:28">
      <c r="B25" s="127"/>
      <c r="C25" s="128"/>
      <c r="D25" s="194"/>
      <c r="E25" s="195"/>
      <c r="F25" s="195"/>
      <c r="G25" s="176" t="s">
        <v>364</v>
      </c>
      <c r="H25" s="176"/>
      <c r="I25" s="176"/>
      <c r="J25" s="176"/>
      <c r="K25" s="176"/>
      <c r="L25" s="176"/>
      <c r="M25" s="176"/>
      <c r="N25" s="176"/>
      <c r="O25" s="176"/>
      <c r="P25" s="176"/>
      <c r="Q25" s="176"/>
      <c r="R25" s="176"/>
      <c r="S25" s="176"/>
      <c r="T25" s="176"/>
      <c r="U25" s="176"/>
      <c r="V25" s="176"/>
      <c r="W25" s="176"/>
      <c r="X25" s="176"/>
      <c r="Y25" s="176"/>
      <c r="Z25" s="176"/>
      <c r="AA25" s="176"/>
      <c r="AB25" s="177"/>
    </row>
    <row r="26" spans="2:28" ht="18" customHeight="1">
      <c r="B26" s="127"/>
      <c r="C26" s="128"/>
      <c r="D26" s="194"/>
      <c r="E26" s="195"/>
      <c r="F26" s="195"/>
      <c r="G26" s="196"/>
      <c r="H26" s="1" t="s">
        <v>101</v>
      </c>
      <c r="I26" s="175" t="s">
        <v>24</v>
      </c>
      <c r="J26" s="176"/>
      <c r="K26" s="176"/>
      <c r="L26" s="176"/>
      <c r="M26" s="176"/>
      <c r="N26" s="176"/>
      <c r="O26" s="176"/>
      <c r="P26" s="176"/>
      <c r="Q26" s="176"/>
      <c r="R26" s="176"/>
      <c r="S26" s="176"/>
      <c r="T26" s="176"/>
      <c r="U26" s="176"/>
      <c r="V26" s="176"/>
      <c r="W26" s="206" t="str">
        <f>IF(E24="","",IF(AD52&gt;=1,"",AD51))</f>
        <v/>
      </c>
      <c r="X26" s="206"/>
      <c r="Y26" s="206"/>
      <c r="Z26" s="206"/>
      <c r="AA26" s="206"/>
      <c r="AB26" s="207"/>
    </row>
    <row r="27" spans="2:28">
      <c r="B27" s="127"/>
      <c r="C27" s="128"/>
      <c r="D27" s="194"/>
      <c r="E27" s="195"/>
      <c r="F27" s="195"/>
      <c r="G27" s="196"/>
      <c r="H27" s="1"/>
      <c r="I27" s="175" t="s">
        <v>25</v>
      </c>
      <c r="J27" s="176"/>
      <c r="K27" s="176"/>
      <c r="L27" s="176"/>
      <c r="M27" s="176"/>
      <c r="N27" s="176"/>
      <c r="O27" s="176"/>
      <c r="P27" s="176"/>
      <c r="Q27" s="176"/>
      <c r="R27" s="176"/>
      <c r="S27" s="176"/>
      <c r="T27" s="176"/>
      <c r="U27" s="176"/>
      <c r="V27" s="176"/>
      <c r="W27" s="206"/>
      <c r="X27" s="206"/>
      <c r="Y27" s="206"/>
      <c r="Z27" s="206"/>
      <c r="AA27" s="206"/>
      <c r="AB27" s="207"/>
    </row>
    <row r="28" spans="2:28">
      <c r="B28" s="127"/>
      <c r="C28" s="128"/>
      <c r="D28" s="194"/>
      <c r="E28" s="195"/>
      <c r="F28" s="195"/>
      <c r="G28" s="196"/>
      <c r="H28" s="1"/>
      <c r="I28" s="175" t="s">
        <v>26</v>
      </c>
      <c r="J28" s="176"/>
      <c r="K28" s="176"/>
      <c r="L28" s="176"/>
      <c r="M28" s="176"/>
      <c r="N28" s="176"/>
      <c r="O28" s="176"/>
      <c r="P28" s="176"/>
      <c r="Q28" s="176"/>
      <c r="R28" s="176"/>
      <c r="S28" s="176"/>
      <c r="T28" s="176"/>
      <c r="U28" s="176"/>
      <c r="V28" s="176"/>
      <c r="W28" s="176"/>
      <c r="X28" s="176"/>
      <c r="Y28" s="176"/>
      <c r="Z28" s="176"/>
      <c r="AA28" s="176"/>
      <c r="AB28" s="177"/>
    </row>
    <row r="29" spans="2:28" ht="18.5" customHeight="1">
      <c r="B29" s="215" t="s">
        <v>198</v>
      </c>
      <c r="C29" s="216"/>
      <c r="D29" s="194"/>
      <c r="E29" s="195"/>
      <c r="F29" s="195"/>
      <c r="G29" s="176" t="s">
        <v>365</v>
      </c>
      <c r="H29" s="176"/>
      <c r="I29" s="176"/>
      <c r="J29" s="176"/>
      <c r="K29" s="176"/>
      <c r="L29" s="176"/>
      <c r="M29" s="176"/>
      <c r="N29" s="176"/>
      <c r="O29" s="176"/>
      <c r="P29" s="176"/>
      <c r="Q29" s="176"/>
      <c r="R29" s="176"/>
      <c r="S29" s="176"/>
      <c r="T29" s="176"/>
      <c r="U29" s="176"/>
      <c r="V29" s="176"/>
      <c r="W29" s="176"/>
      <c r="X29" s="176"/>
      <c r="Y29" s="176"/>
      <c r="Z29" s="176"/>
      <c r="AA29" s="176"/>
      <c r="AB29" s="177"/>
    </row>
    <row r="30" spans="2:28" ht="18" customHeight="1">
      <c r="B30" s="127"/>
      <c r="C30" s="128"/>
      <c r="D30" s="208"/>
      <c r="E30" s="209"/>
      <c r="F30" s="209"/>
      <c r="G30" s="210"/>
      <c r="H30" s="1" t="s">
        <v>101</v>
      </c>
      <c r="I30" s="175" t="s">
        <v>27</v>
      </c>
      <c r="J30" s="176"/>
      <c r="K30" s="176"/>
      <c r="L30" s="176"/>
      <c r="M30" s="176"/>
      <c r="N30" s="176"/>
      <c r="O30" s="176"/>
      <c r="P30" s="176"/>
      <c r="Q30" s="176"/>
      <c r="R30" s="176"/>
      <c r="S30" s="176"/>
      <c r="T30" s="176"/>
      <c r="U30" s="176"/>
      <c r="V30" s="176"/>
      <c r="W30" s="206" t="str">
        <f>IF(E24="","",IF(AD56&gt;=3,"",AD55))</f>
        <v/>
      </c>
      <c r="X30" s="206"/>
      <c r="Y30" s="206"/>
      <c r="Z30" s="206"/>
      <c r="AA30" s="206"/>
      <c r="AB30" s="207"/>
    </row>
    <row r="31" spans="2:28" ht="18" customHeight="1">
      <c r="B31" s="217" t="s">
        <v>363</v>
      </c>
      <c r="C31" s="218"/>
      <c r="D31" s="208"/>
      <c r="E31" s="209"/>
      <c r="F31" s="209"/>
      <c r="G31" s="210"/>
      <c r="H31" s="1" t="s">
        <v>101</v>
      </c>
      <c r="I31" s="175" t="s">
        <v>28</v>
      </c>
      <c r="J31" s="176"/>
      <c r="K31" s="176"/>
      <c r="L31" s="176"/>
      <c r="M31" s="176"/>
      <c r="N31" s="176"/>
      <c r="O31" s="176"/>
      <c r="P31" s="176"/>
      <c r="Q31" s="176"/>
      <c r="R31" s="176"/>
      <c r="S31" s="176"/>
      <c r="T31" s="176"/>
      <c r="U31" s="176"/>
      <c r="V31" s="176"/>
      <c r="W31" s="206"/>
      <c r="X31" s="206"/>
      <c r="Y31" s="206"/>
      <c r="Z31" s="206"/>
      <c r="AA31" s="206"/>
      <c r="AB31" s="207"/>
    </row>
    <row r="32" spans="2:28">
      <c r="B32" s="217"/>
      <c r="C32" s="218"/>
      <c r="D32" s="208"/>
      <c r="E32" s="209"/>
      <c r="F32" s="209"/>
      <c r="G32" s="210"/>
      <c r="H32" s="1"/>
      <c r="I32" s="175" t="s">
        <v>29</v>
      </c>
      <c r="J32" s="176"/>
      <c r="K32" s="176"/>
      <c r="L32" s="176"/>
      <c r="M32" s="176"/>
      <c r="N32" s="176"/>
      <c r="O32" s="176"/>
      <c r="P32" s="176"/>
      <c r="Q32" s="176"/>
      <c r="R32" s="176"/>
      <c r="S32" s="176"/>
      <c r="T32" s="176"/>
      <c r="U32" s="176"/>
      <c r="V32" s="176"/>
      <c r="W32" s="176"/>
      <c r="X32" s="176"/>
      <c r="Y32" s="176"/>
      <c r="Z32" s="176"/>
      <c r="AA32" s="176"/>
      <c r="AB32" s="177"/>
    </row>
    <row r="33" spans="2:46">
      <c r="B33" s="217"/>
      <c r="C33" s="218"/>
      <c r="D33" s="208"/>
      <c r="E33" s="209"/>
      <c r="F33" s="209"/>
      <c r="G33" s="210"/>
      <c r="H33" s="1" t="s">
        <v>101</v>
      </c>
      <c r="I33" s="175" t="s">
        <v>30</v>
      </c>
      <c r="J33" s="176"/>
      <c r="K33" s="176"/>
      <c r="L33" s="176"/>
      <c r="M33" s="176"/>
      <c r="N33" s="176"/>
      <c r="O33" s="176"/>
      <c r="P33" s="176"/>
      <c r="Q33" s="176"/>
      <c r="R33" s="176"/>
      <c r="S33" s="176"/>
      <c r="T33" s="176"/>
      <c r="U33" s="176"/>
      <c r="V33" s="176"/>
      <c r="W33" s="176"/>
      <c r="X33" s="176"/>
      <c r="Y33" s="176"/>
      <c r="Z33" s="176"/>
      <c r="AA33" s="176"/>
      <c r="AB33" s="177"/>
    </row>
    <row r="34" spans="2:46">
      <c r="B34" s="217"/>
      <c r="C34" s="218"/>
      <c r="D34" s="194"/>
      <c r="E34" s="195"/>
      <c r="F34" s="195"/>
      <c r="G34" s="176" t="s">
        <v>366</v>
      </c>
      <c r="H34" s="176"/>
      <c r="I34" s="176"/>
      <c r="J34" s="176"/>
      <c r="K34" s="176"/>
      <c r="L34" s="176"/>
      <c r="M34" s="176"/>
      <c r="N34" s="176"/>
      <c r="O34" s="176"/>
      <c r="P34" s="176"/>
      <c r="Q34" s="176"/>
      <c r="R34" s="176"/>
      <c r="S34" s="176"/>
      <c r="T34" s="176"/>
      <c r="U34" s="176"/>
      <c r="V34" s="176"/>
      <c r="W34" s="176"/>
      <c r="X34" s="176"/>
      <c r="Y34" s="176"/>
      <c r="Z34" s="176"/>
      <c r="AA34" s="176"/>
      <c r="AB34" s="177"/>
    </row>
    <row r="35" spans="2:46" ht="18" customHeight="1">
      <c r="B35" s="217"/>
      <c r="C35" s="218"/>
      <c r="D35" s="194"/>
      <c r="E35" s="195"/>
      <c r="F35" s="195"/>
      <c r="G35" s="196"/>
      <c r="H35" s="1" t="s">
        <v>101</v>
      </c>
      <c r="I35" s="175" t="s">
        <v>33</v>
      </c>
      <c r="J35" s="176"/>
      <c r="K35" s="176"/>
      <c r="L35" s="176"/>
      <c r="M35" s="176"/>
      <c r="N35" s="176"/>
      <c r="O35" s="176"/>
      <c r="P35" s="176"/>
      <c r="Q35" s="176"/>
      <c r="R35" s="176"/>
      <c r="S35" s="176"/>
      <c r="T35" s="176"/>
      <c r="U35" s="176"/>
      <c r="V35" s="176"/>
      <c r="W35" s="206" t="str">
        <f>IF(E24="","",IF(AD60&gt;=3,"",AD59))</f>
        <v/>
      </c>
      <c r="X35" s="206"/>
      <c r="Y35" s="206"/>
      <c r="Z35" s="206"/>
      <c r="AA35" s="206"/>
      <c r="AB35" s="207"/>
    </row>
    <row r="36" spans="2:46">
      <c r="B36" s="217"/>
      <c r="C36" s="218"/>
      <c r="D36" s="194"/>
      <c r="E36" s="195"/>
      <c r="F36" s="195"/>
      <c r="G36" s="196"/>
      <c r="H36" s="1" t="s">
        <v>101</v>
      </c>
      <c r="I36" s="175" t="s">
        <v>34</v>
      </c>
      <c r="J36" s="176"/>
      <c r="K36" s="176"/>
      <c r="L36" s="176"/>
      <c r="M36" s="176"/>
      <c r="N36" s="176"/>
      <c r="O36" s="176"/>
      <c r="P36" s="176"/>
      <c r="Q36" s="176"/>
      <c r="R36" s="176"/>
      <c r="S36" s="176"/>
      <c r="T36" s="176"/>
      <c r="U36" s="176"/>
      <c r="V36" s="176"/>
      <c r="W36" s="206"/>
      <c r="X36" s="206"/>
      <c r="Y36" s="206"/>
      <c r="Z36" s="206"/>
      <c r="AA36" s="206"/>
      <c r="AB36" s="207"/>
    </row>
    <row r="37" spans="2:46">
      <c r="B37" s="217"/>
      <c r="C37" s="218"/>
      <c r="D37" s="194"/>
      <c r="E37" s="195"/>
      <c r="F37" s="195"/>
      <c r="G37" s="196"/>
      <c r="H37" s="1" t="s">
        <v>101</v>
      </c>
      <c r="I37" s="175" t="s">
        <v>200</v>
      </c>
      <c r="J37" s="176"/>
      <c r="K37" s="176"/>
      <c r="L37" s="176"/>
      <c r="M37" s="176"/>
      <c r="N37" s="176"/>
      <c r="O37" s="176"/>
      <c r="P37" s="176"/>
      <c r="Q37" s="176"/>
      <c r="R37" s="176"/>
      <c r="S37" s="176"/>
      <c r="T37" s="176"/>
      <c r="U37" s="176"/>
      <c r="V37" s="176"/>
      <c r="W37" s="176"/>
      <c r="X37" s="176"/>
      <c r="Y37" s="176"/>
      <c r="Z37" s="176"/>
      <c r="AA37" s="176"/>
      <c r="AB37" s="177"/>
    </row>
    <row r="38" spans="2:46">
      <c r="B38" s="217"/>
      <c r="C38" s="218"/>
      <c r="D38" s="194"/>
      <c r="E38" s="195"/>
      <c r="F38" s="195"/>
      <c r="G38" s="196"/>
      <c r="H38" s="1"/>
      <c r="I38" s="175" t="s">
        <v>35</v>
      </c>
      <c r="J38" s="176"/>
      <c r="K38" s="176"/>
      <c r="L38" s="176"/>
      <c r="M38" s="176"/>
      <c r="N38" s="176"/>
      <c r="O38" s="176"/>
      <c r="P38" s="176"/>
      <c r="Q38" s="176"/>
      <c r="R38" s="176"/>
      <c r="S38" s="176"/>
      <c r="T38" s="176"/>
      <c r="U38" s="176"/>
      <c r="V38" s="176"/>
      <c r="W38" s="176"/>
      <c r="X38" s="176"/>
      <c r="Y38" s="176"/>
      <c r="Z38" s="176"/>
      <c r="AA38" s="176"/>
      <c r="AB38" s="177"/>
    </row>
    <row r="39" spans="2:46">
      <c r="B39" s="219"/>
      <c r="C39" s="220"/>
      <c r="D39" s="194"/>
      <c r="E39" s="195"/>
      <c r="F39" s="195"/>
      <c r="G39" s="196"/>
      <c r="H39" s="1"/>
      <c r="I39" s="246" t="s">
        <v>36</v>
      </c>
      <c r="J39" s="247"/>
      <c r="K39" s="247"/>
      <c r="L39" s="247"/>
      <c r="M39" s="247"/>
      <c r="N39" s="247"/>
      <c r="O39" s="247"/>
      <c r="P39" s="247"/>
      <c r="Q39" s="247"/>
      <c r="R39" s="247"/>
      <c r="S39" s="247"/>
      <c r="T39" s="247"/>
      <c r="U39" s="247"/>
      <c r="V39" s="247"/>
      <c r="W39" s="247"/>
      <c r="X39" s="247"/>
      <c r="Y39" s="247"/>
      <c r="Z39" s="247"/>
      <c r="AA39" s="247"/>
      <c r="AB39" s="248"/>
    </row>
    <row r="40" spans="2:46" ht="18" customHeight="1">
      <c r="B40" s="153" t="s">
        <v>217</v>
      </c>
      <c r="C40" s="153"/>
      <c r="D40" s="243" t="s">
        <v>45</v>
      </c>
      <c r="E40" s="244"/>
      <c r="F40" s="244"/>
      <c r="G40" s="245"/>
      <c r="H40" s="211" t="s">
        <v>124</v>
      </c>
      <c r="I40" s="212"/>
      <c r="J40" s="212"/>
      <c r="K40" s="212"/>
      <c r="L40" s="213" t="s">
        <v>122</v>
      </c>
      <c r="M40" s="213"/>
      <c r="N40" s="214"/>
      <c r="O40" s="243" t="s">
        <v>38</v>
      </c>
      <c r="P40" s="244"/>
      <c r="Q40" s="244"/>
      <c r="R40" s="244"/>
      <c r="S40" s="244"/>
      <c r="T40" s="244"/>
      <c r="U40" s="245"/>
      <c r="V40" s="211"/>
      <c r="W40" s="212"/>
      <c r="X40" s="212"/>
      <c r="Y40" s="212"/>
      <c r="Z40" s="213" t="s">
        <v>122</v>
      </c>
      <c r="AA40" s="213"/>
      <c r="AB40" s="214"/>
    </row>
    <row r="41" spans="2:46" ht="26" customHeight="1">
      <c r="B41" s="33"/>
      <c r="C41" s="33"/>
      <c r="D41" s="225" t="s">
        <v>208</v>
      </c>
      <c r="E41" s="225"/>
      <c r="F41" s="225"/>
      <c r="G41" s="225"/>
      <c r="H41" s="225"/>
      <c r="I41" s="225"/>
      <c r="J41" s="225"/>
      <c r="K41" s="225"/>
      <c r="L41" s="225"/>
      <c r="M41" s="225"/>
      <c r="N41" s="225"/>
      <c r="O41" s="225"/>
      <c r="P41" s="225"/>
      <c r="Q41" s="225"/>
      <c r="R41" s="225"/>
      <c r="S41" s="225"/>
      <c r="T41" s="225"/>
      <c r="U41" s="225"/>
      <c r="V41" s="225"/>
      <c r="W41" s="225"/>
      <c r="X41" s="225"/>
      <c r="Y41" s="225"/>
      <c r="Z41" s="225"/>
      <c r="AA41" s="225"/>
      <c r="AB41" s="225"/>
    </row>
    <row r="42" spans="2:46">
      <c r="B42" s="188" t="s">
        <v>43</v>
      </c>
      <c r="C42" s="190"/>
      <c r="D42" s="165" t="s">
        <v>97</v>
      </c>
      <c r="E42" s="166"/>
      <c r="F42" s="166"/>
      <c r="G42" s="167"/>
      <c r="H42" s="175"/>
      <c r="I42" s="176"/>
      <c r="J42" s="176"/>
      <c r="K42" s="176"/>
      <c r="L42" s="176"/>
      <c r="M42" s="176"/>
      <c r="N42" s="176"/>
      <c r="O42" s="176"/>
      <c r="P42" s="176"/>
      <c r="Q42" s="176"/>
      <c r="R42" s="176"/>
      <c r="S42" s="176"/>
      <c r="T42" s="176"/>
      <c r="U42" s="176"/>
      <c r="V42" s="176"/>
      <c r="W42" s="176"/>
      <c r="X42" s="176"/>
      <c r="Y42" s="176"/>
      <c r="Z42" s="176"/>
      <c r="AA42" s="176"/>
      <c r="AB42" s="176"/>
    </row>
    <row r="43" spans="2:46">
      <c r="D43" s="224" t="s">
        <v>236</v>
      </c>
      <c r="E43" s="224"/>
      <c r="F43" s="224"/>
      <c r="G43" s="224"/>
      <c r="H43" s="224"/>
      <c r="I43" s="224"/>
      <c r="J43" s="224"/>
      <c r="K43" s="224"/>
      <c r="L43" s="224"/>
      <c r="M43" s="224"/>
      <c r="N43" s="224"/>
      <c r="O43" s="224"/>
      <c r="P43" s="224"/>
      <c r="Q43" s="224"/>
      <c r="R43" s="224"/>
      <c r="S43" s="224"/>
      <c r="T43" s="224"/>
      <c r="U43" s="224"/>
      <c r="V43" s="224"/>
      <c r="W43" s="224"/>
      <c r="X43" s="224"/>
      <c r="Y43" s="224"/>
      <c r="Z43" s="224"/>
      <c r="AA43" s="224"/>
      <c r="AB43" s="224"/>
    </row>
    <row r="44" spans="2:46" ht="119.4" customHeight="1">
      <c r="B44" s="203" t="s">
        <v>367</v>
      </c>
      <c r="C44" s="203"/>
      <c r="D44" s="203"/>
      <c r="E44" s="203"/>
      <c r="F44" s="203"/>
      <c r="G44" s="203"/>
      <c r="H44" s="203"/>
      <c r="I44" s="203"/>
      <c r="J44" s="203"/>
      <c r="K44" s="203"/>
      <c r="L44" s="203"/>
      <c r="M44" s="203"/>
      <c r="N44" s="203"/>
      <c r="O44" s="203"/>
      <c r="P44" s="203"/>
      <c r="Q44" s="203"/>
      <c r="R44" s="203"/>
      <c r="S44" s="203"/>
      <c r="T44" s="203"/>
      <c r="U44" s="203"/>
      <c r="V44" s="203"/>
      <c r="W44" s="203"/>
      <c r="X44" s="203"/>
      <c r="Y44" s="203"/>
      <c r="Z44" s="203"/>
      <c r="AA44" s="203"/>
      <c r="AB44" s="203"/>
    </row>
    <row r="45" spans="2:46" hidden="1" outlineLevel="1">
      <c r="B45" s="204" t="s">
        <v>373</v>
      </c>
      <c r="C45" s="204"/>
      <c r="D45" s="204"/>
      <c r="E45" s="204"/>
      <c r="F45" s="204"/>
      <c r="G45" s="204"/>
      <c r="H45" s="204"/>
      <c r="I45" s="204"/>
      <c r="J45" s="204"/>
      <c r="K45" s="204"/>
      <c r="L45" s="204"/>
      <c r="M45" s="204"/>
      <c r="N45" s="204"/>
      <c r="O45" s="204"/>
      <c r="P45" s="204"/>
      <c r="Q45" s="204"/>
      <c r="R45" s="204"/>
      <c r="S45" s="204"/>
      <c r="T45" s="204"/>
      <c r="U45" s="204"/>
      <c r="V45" s="204"/>
      <c r="W45" s="204"/>
      <c r="X45" s="204"/>
      <c r="Y45" s="204"/>
      <c r="Z45" s="204"/>
      <c r="AA45" s="204"/>
      <c r="AB45" s="204"/>
    </row>
    <row r="46" spans="2:46" hidden="1" outlineLevel="1">
      <c r="B46" s="29" t="s">
        <v>102</v>
      </c>
      <c r="C46" s="31"/>
      <c r="D46" s="33"/>
      <c r="E46" s="33"/>
      <c r="F46" s="33"/>
      <c r="G46" s="33"/>
      <c r="H46" s="33"/>
      <c r="I46" s="33"/>
      <c r="J46" s="33"/>
      <c r="K46" s="33"/>
      <c r="L46" s="33"/>
      <c r="M46" s="33"/>
      <c r="N46" s="33"/>
      <c r="O46" s="33"/>
      <c r="P46" s="33"/>
      <c r="Q46" s="33"/>
      <c r="R46" s="33"/>
      <c r="S46" s="33"/>
      <c r="T46" s="33"/>
      <c r="U46" s="33"/>
      <c r="V46" s="33"/>
      <c r="W46" s="33"/>
      <c r="X46" s="33"/>
      <c r="Y46" s="33"/>
      <c r="Z46" s="33"/>
      <c r="AA46" s="33"/>
      <c r="AB46" s="35"/>
      <c r="AD46" s="9" t="s">
        <v>214</v>
      </c>
    </row>
    <row r="47" spans="2:46" hidden="1" outlineLevel="1">
      <c r="B47" s="56">
        <v>1955</v>
      </c>
      <c r="C47" s="9" t="s">
        <v>47</v>
      </c>
      <c r="D47" s="82" t="s">
        <v>252</v>
      </c>
      <c r="E47" s="82"/>
      <c r="F47" s="82"/>
      <c r="H47" s="9" t="s">
        <v>124</v>
      </c>
      <c r="M47" s="9">
        <v>1</v>
      </c>
      <c r="N47" s="9">
        <v>1</v>
      </c>
      <c r="O47" s="9" t="s">
        <v>94</v>
      </c>
      <c r="P47" s="81" t="s">
        <v>96</v>
      </c>
      <c r="AB47" s="58"/>
      <c r="AD47" s="32" t="s">
        <v>199</v>
      </c>
      <c r="AE47" s="33"/>
      <c r="AF47" s="33"/>
      <c r="AG47" s="33"/>
      <c r="AH47" s="33"/>
      <c r="AI47" s="33"/>
      <c r="AJ47" s="33"/>
      <c r="AK47" s="33"/>
      <c r="AL47" s="33"/>
      <c r="AM47" s="33"/>
      <c r="AN47" s="33"/>
      <c r="AO47" s="33"/>
      <c r="AP47" s="33"/>
      <c r="AQ47" s="33"/>
      <c r="AR47" s="33"/>
      <c r="AS47" s="33"/>
      <c r="AT47" s="35"/>
    </row>
    <row r="48" spans="2:46" hidden="1" outlineLevel="1">
      <c r="B48" s="56">
        <v>1956</v>
      </c>
      <c r="C48" s="9" t="s">
        <v>48</v>
      </c>
      <c r="D48" s="82" t="s">
        <v>97</v>
      </c>
      <c r="E48" s="82"/>
      <c r="F48" s="82"/>
      <c r="H48" s="9" t="s">
        <v>125</v>
      </c>
      <c r="M48" s="9">
        <v>2</v>
      </c>
      <c r="N48" s="9">
        <v>2</v>
      </c>
      <c r="O48" s="9" t="s">
        <v>95</v>
      </c>
      <c r="AB48" s="58"/>
      <c r="AD48" s="36">
        <f>COUNTIF(E22:E24,P47)</f>
        <v>1</v>
      </c>
      <c r="AE48" s="37"/>
      <c r="AF48" s="37"/>
      <c r="AG48" s="37"/>
      <c r="AH48" s="37"/>
      <c r="AI48" s="37"/>
      <c r="AJ48" s="37"/>
      <c r="AK48" s="37"/>
      <c r="AL48" s="37"/>
      <c r="AM48" s="37"/>
      <c r="AN48" s="37"/>
      <c r="AO48" s="37"/>
      <c r="AP48" s="37"/>
      <c r="AQ48" s="37"/>
      <c r="AR48" s="37"/>
      <c r="AS48" s="37"/>
      <c r="AT48" s="39"/>
    </row>
    <row r="49" spans="2:46" hidden="1" outlineLevel="1">
      <c r="B49" s="56">
        <v>1957</v>
      </c>
      <c r="C49" s="9" t="s">
        <v>49</v>
      </c>
      <c r="D49" s="82" t="s">
        <v>98</v>
      </c>
      <c r="E49" s="82"/>
      <c r="F49" s="82"/>
      <c r="H49" s="9" t="s">
        <v>121</v>
      </c>
      <c r="M49" s="9">
        <v>3</v>
      </c>
      <c r="N49" s="9">
        <v>3</v>
      </c>
      <c r="AB49" s="58"/>
    </row>
    <row r="50" spans="2:46" hidden="1" outlineLevel="1">
      <c r="B50" s="56">
        <v>1958</v>
      </c>
      <c r="C50" s="9" t="s">
        <v>50</v>
      </c>
      <c r="D50" s="82" t="s">
        <v>253</v>
      </c>
      <c r="E50" s="82"/>
      <c r="F50" s="82"/>
      <c r="H50" s="9" t="s">
        <v>126</v>
      </c>
      <c r="M50" s="9">
        <v>4</v>
      </c>
      <c r="N50" s="9">
        <v>4</v>
      </c>
      <c r="AB50" s="58"/>
      <c r="AD50" s="9" t="s">
        <v>207</v>
      </c>
    </row>
    <row r="51" spans="2:46" hidden="1" outlineLevel="1">
      <c r="B51" s="56">
        <v>1959</v>
      </c>
      <c r="C51" s="9" t="s">
        <v>51</v>
      </c>
      <c r="D51" s="82" t="s">
        <v>99</v>
      </c>
      <c r="E51" s="82"/>
      <c r="F51" s="82"/>
      <c r="M51" s="9">
        <v>5</v>
      </c>
      <c r="N51" s="9">
        <v>5</v>
      </c>
      <c r="AB51" s="58"/>
      <c r="AD51" s="32" t="s">
        <v>201</v>
      </c>
      <c r="AE51" s="33"/>
      <c r="AF51" s="33"/>
      <c r="AG51" s="33"/>
      <c r="AH51" s="33"/>
      <c r="AI51" s="33"/>
      <c r="AJ51" s="33"/>
      <c r="AK51" s="33"/>
      <c r="AL51" s="33"/>
      <c r="AM51" s="33"/>
      <c r="AN51" s="33"/>
      <c r="AO51" s="33"/>
      <c r="AP51" s="33"/>
      <c r="AQ51" s="33"/>
      <c r="AR51" s="33"/>
      <c r="AS51" s="33"/>
      <c r="AT51" s="35"/>
    </row>
    <row r="52" spans="2:46" hidden="1" outlineLevel="1">
      <c r="B52" s="56">
        <v>1960</v>
      </c>
      <c r="C52" s="9" t="s">
        <v>52</v>
      </c>
      <c r="M52" s="9">
        <v>6</v>
      </c>
      <c r="N52" s="9">
        <v>6</v>
      </c>
      <c r="AB52" s="58"/>
      <c r="AD52" s="36">
        <f>COUNTIF(H26:H28,P47)</f>
        <v>1</v>
      </c>
      <c r="AE52" s="37"/>
      <c r="AF52" s="37"/>
      <c r="AG52" s="37"/>
      <c r="AH52" s="37"/>
      <c r="AI52" s="37"/>
      <c r="AJ52" s="37"/>
      <c r="AK52" s="37"/>
      <c r="AL52" s="37"/>
      <c r="AM52" s="37"/>
      <c r="AN52" s="37"/>
      <c r="AO52" s="37"/>
      <c r="AP52" s="37"/>
      <c r="AQ52" s="37"/>
      <c r="AR52" s="37"/>
      <c r="AS52" s="37"/>
      <c r="AT52" s="39"/>
    </row>
    <row r="53" spans="2:46" hidden="1" outlineLevel="1">
      <c r="B53" s="56">
        <v>1961</v>
      </c>
      <c r="C53" s="9" t="s">
        <v>53</v>
      </c>
      <c r="M53" s="9">
        <v>7</v>
      </c>
      <c r="N53" s="9">
        <v>7</v>
      </c>
      <c r="AB53" s="58"/>
    </row>
    <row r="54" spans="2:46" hidden="1" outlineLevel="1">
      <c r="B54" s="56">
        <v>1962</v>
      </c>
      <c r="C54" s="9" t="s">
        <v>54</v>
      </c>
      <c r="M54" s="9">
        <v>8</v>
      </c>
      <c r="N54" s="9">
        <v>8</v>
      </c>
      <c r="AB54" s="58"/>
      <c r="AD54" s="9" t="s">
        <v>206</v>
      </c>
    </row>
    <row r="55" spans="2:46" hidden="1" outlineLevel="1">
      <c r="B55" s="56">
        <v>1963</v>
      </c>
      <c r="C55" s="9" t="s">
        <v>55</v>
      </c>
      <c r="M55" s="9">
        <v>9</v>
      </c>
      <c r="N55" s="9">
        <v>9</v>
      </c>
      <c r="AB55" s="58"/>
      <c r="AD55" s="32" t="s">
        <v>202</v>
      </c>
      <c r="AE55" s="33"/>
      <c r="AF55" s="33"/>
      <c r="AG55" s="33"/>
      <c r="AH55" s="33"/>
      <c r="AI55" s="33"/>
      <c r="AJ55" s="33"/>
      <c r="AK55" s="33"/>
      <c r="AL55" s="33"/>
      <c r="AM55" s="33"/>
      <c r="AN55" s="33"/>
      <c r="AO55" s="33"/>
      <c r="AP55" s="33"/>
      <c r="AQ55" s="33"/>
      <c r="AR55" s="33"/>
      <c r="AS55" s="33"/>
      <c r="AT55" s="35"/>
    </row>
    <row r="56" spans="2:46" hidden="1" outlineLevel="1">
      <c r="B56" s="56">
        <v>1964</v>
      </c>
      <c r="C56" s="9" t="s">
        <v>56</v>
      </c>
      <c r="M56" s="9">
        <v>10</v>
      </c>
      <c r="N56" s="9">
        <v>10</v>
      </c>
      <c r="AB56" s="58"/>
      <c r="AD56" s="36">
        <f>COUNTIF(H30:H33,P47)</f>
        <v>3</v>
      </c>
      <c r="AE56" s="37"/>
      <c r="AF56" s="37"/>
      <c r="AG56" s="37"/>
      <c r="AH56" s="37"/>
      <c r="AI56" s="37"/>
      <c r="AJ56" s="37"/>
      <c r="AK56" s="37"/>
      <c r="AL56" s="37"/>
      <c r="AM56" s="37"/>
      <c r="AN56" s="37"/>
      <c r="AO56" s="37"/>
      <c r="AP56" s="37"/>
      <c r="AQ56" s="37"/>
      <c r="AR56" s="37"/>
      <c r="AS56" s="37"/>
      <c r="AT56" s="39"/>
    </row>
    <row r="57" spans="2:46" hidden="1" outlineLevel="1">
      <c r="B57" s="56">
        <v>1965</v>
      </c>
      <c r="C57" s="9" t="s">
        <v>57</v>
      </c>
      <c r="M57" s="9">
        <v>11</v>
      </c>
      <c r="N57" s="9">
        <v>11</v>
      </c>
      <c r="AB57" s="58"/>
    </row>
    <row r="58" spans="2:46" hidden="1" outlineLevel="1">
      <c r="B58" s="56">
        <v>1966</v>
      </c>
      <c r="C58" s="9" t="s">
        <v>58</v>
      </c>
      <c r="M58" s="9">
        <v>12</v>
      </c>
      <c r="N58" s="9">
        <v>12</v>
      </c>
      <c r="AB58" s="58"/>
      <c r="AD58" s="9" t="s">
        <v>205</v>
      </c>
    </row>
    <row r="59" spans="2:46" hidden="1" outlineLevel="1">
      <c r="B59" s="56">
        <v>1967</v>
      </c>
      <c r="C59" s="9" t="s">
        <v>59</v>
      </c>
      <c r="N59" s="9">
        <v>13</v>
      </c>
      <c r="AB59" s="58"/>
      <c r="AD59" s="32" t="s">
        <v>202</v>
      </c>
      <c r="AE59" s="33"/>
      <c r="AF59" s="33"/>
      <c r="AG59" s="33"/>
      <c r="AH59" s="33"/>
      <c r="AI59" s="33"/>
      <c r="AJ59" s="33"/>
      <c r="AK59" s="33"/>
      <c r="AL59" s="33"/>
      <c r="AM59" s="33"/>
      <c r="AN59" s="33"/>
      <c r="AO59" s="33"/>
      <c r="AP59" s="33"/>
      <c r="AQ59" s="33"/>
      <c r="AR59" s="33"/>
      <c r="AS59" s="33"/>
      <c r="AT59" s="35"/>
    </row>
    <row r="60" spans="2:46" hidden="1" outlineLevel="1">
      <c r="B60" s="56">
        <v>1968</v>
      </c>
      <c r="C60" s="9" t="s">
        <v>60</v>
      </c>
      <c r="N60" s="9">
        <v>14</v>
      </c>
      <c r="AB60" s="58"/>
      <c r="AD60" s="36">
        <f>COUNTIF(H35:H39,P47)</f>
        <v>3</v>
      </c>
      <c r="AE60" s="37"/>
      <c r="AF60" s="37"/>
      <c r="AG60" s="37"/>
      <c r="AH60" s="37"/>
      <c r="AI60" s="37"/>
      <c r="AJ60" s="37"/>
      <c r="AK60" s="37"/>
      <c r="AL60" s="37"/>
      <c r="AM60" s="37"/>
      <c r="AN60" s="37"/>
      <c r="AO60" s="37"/>
      <c r="AP60" s="37"/>
      <c r="AQ60" s="37"/>
      <c r="AR60" s="37"/>
      <c r="AS60" s="37"/>
      <c r="AT60" s="39"/>
    </row>
    <row r="61" spans="2:46" hidden="1" outlineLevel="1">
      <c r="B61" s="56">
        <v>1969</v>
      </c>
      <c r="C61" s="9" t="s">
        <v>61</v>
      </c>
      <c r="N61" s="9">
        <v>15</v>
      </c>
      <c r="AB61" s="58"/>
    </row>
    <row r="62" spans="2:46" hidden="1" outlineLevel="1">
      <c r="B62" s="56">
        <v>1970</v>
      </c>
      <c r="C62" s="9" t="s">
        <v>62</v>
      </c>
      <c r="N62" s="9">
        <v>16</v>
      </c>
      <c r="AB62" s="58"/>
    </row>
    <row r="63" spans="2:46" hidden="1" outlineLevel="1">
      <c r="B63" s="56">
        <v>1971</v>
      </c>
      <c r="C63" s="9" t="s">
        <v>63</v>
      </c>
      <c r="N63" s="9">
        <v>17</v>
      </c>
      <c r="AB63" s="58"/>
    </row>
    <row r="64" spans="2:46" hidden="1" outlineLevel="1">
      <c r="B64" s="56">
        <v>1972</v>
      </c>
      <c r="C64" s="9" t="s">
        <v>64</v>
      </c>
      <c r="N64" s="9">
        <v>18</v>
      </c>
      <c r="AB64" s="58"/>
    </row>
    <row r="65" spans="2:28" hidden="1" outlineLevel="1">
      <c r="B65" s="56">
        <v>1973</v>
      </c>
      <c r="C65" s="9" t="s">
        <v>65</v>
      </c>
      <c r="N65" s="9">
        <v>19</v>
      </c>
      <c r="AB65" s="58"/>
    </row>
    <row r="66" spans="2:28" hidden="1" outlineLevel="1">
      <c r="B66" s="56">
        <v>1974</v>
      </c>
      <c r="C66" s="9" t="s">
        <v>66</v>
      </c>
      <c r="N66" s="9">
        <v>20</v>
      </c>
      <c r="AB66" s="58"/>
    </row>
    <row r="67" spans="2:28" hidden="1" outlineLevel="1">
      <c r="B67" s="56">
        <v>1975</v>
      </c>
      <c r="C67" s="9" t="s">
        <v>67</v>
      </c>
      <c r="N67" s="9">
        <v>21</v>
      </c>
      <c r="AB67" s="58"/>
    </row>
    <row r="68" spans="2:28" hidden="1" outlineLevel="1">
      <c r="B68" s="56">
        <v>1976</v>
      </c>
      <c r="C68" s="9" t="s">
        <v>68</v>
      </c>
      <c r="N68" s="9">
        <v>22</v>
      </c>
      <c r="AB68" s="58"/>
    </row>
    <row r="69" spans="2:28" hidden="1" outlineLevel="1">
      <c r="B69" s="56">
        <v>1977</v>
      </c>
      <c r="C69" s="9" t="s">
        <v>69</v>
      </c>
      <c r="N69" s="9">
        <v>23</v>
      </c>
      <c r="AB69" s="58"/>
    </row>
    <row r="70" spans="2:28" hidden="1" outlineLevel="1">
      <c r="B70" s="56">
        <v>1978</v>
      </c>
      <c r="C70" s="9" t="s">
        <v>70</v>
      </c>
      <c r="N70" s="9">
        <v>24</v>
      </c>
      <c r="AB70" s="58"/>
    </row>
    <row r="71" spans="2:28" hidden="1" outlineLevel="1">
      <c r="B71" s="56">
        <v>1979</v>
      </c>
      <c r="C71" s="9" t="s">
        <v>71</v>
      </c>
      <c r="N71" s="9">
        <v>25</v>
      </c>
      <c r="AB71" s="58"/>
    </row>
    <row r="72" spans="2:28" hidden="1" outlineLevel="1">
      <c r="B72" s="56">
        <v>1980</v>
      </c>
      <c r="C72" s="9" t="s">
        <v>72</v>
      </c>
      <c r="N72" s="9">
        <v>26</v>
      </c>
      <c r="AB72" s="58"/>
    </row>
    <row r="73" spans="2:28" hidden="1" outlineLevel="1">
      <c r="B73" s="56">
        <v>1981</v>
      </c>
      <c r="C73" s="9" t="s">
        <v>73</v>
      </c>
      <c r="N73" s="9">
        <v>27</v>
      </c>
      <c r="AB73" s="58"/>
    </row>
    <row r="74" spans="2:28" hidden="1" outlineLevel="1">
      <c r="B74" s="56">
        <v>1982</v>
      </c>
      <c r="C74" s="9" t="s">
        <v>74</v>
      </c>
      <c r="N74" s="9">
        <v>28</v>
      </c>
      <c r="AB74" s="58"/>
    </row>
    <row r="75" spans="2:28" hidden="1" outlineLevel="1">
      <c r="B75" s="56">
        <v>1983</v>
      </c>
      <c r="C75" s="9" t="s">
        <v>75</v>
      </c>
      <c r="N75" s="9">
        <v>29</v>
      </c>
      <c r="AB75" s="58"/>
    </row>
    <row r="76" spans="2:28" hidden="1" outlineLevel="1">
      <c r="B76" s="56">
        <v>1984</v>
      </c>
      <c r="C76" s="9" t="s">
        <v>76</v>
      </c>
      <c r="N76" s="9">
        <v>30</v>
      </c>
      <c r="AB76" s="58"/>
    </row>
    <row r="77" spans="2:28" hidden="1" outlineLevel="1">
      <c r="B77" s="56">
        <v>1985</v>
      </c>
      <c r="C77" s="9" t="s">
        <v>77</v>
      </c>
      <c r="N77" s="9">
        <v>31</v>
      </c>
      <c r="AB77" s="58"/>
    </row>
    <row r="78" spans="2:28" hidden="1" outlineLevel="1">
      <c r="B78" s="56">
        <v>1986</v>
      </c>
      <c r="C78" s="9" t="s">
        <v>78</v>
      </c>
      <c r="AB78" s="58"/>
    </row>
    <row r="79" spans="2:28" hidden="1" outlineLevel="1">
      <c r="B79" s="56">
        <v>1987</v>
      </c>
      <c r="C79" s="9" t="s">
        <v>79</v>
      </c>
      <c r="AB79" s="58"/>
    </row>
    <row r="80" spans="2:28" hidden="1" outlineLevel="1">
      <c r="B80" s="56">
        <v>1988</v>
      </c>
      <c r="C80" s="9" t="s">
        <v>80</v>
      </c>
      <c r="AB80" s="58"/>
    </row>
    <row r="81" spans="2:28" hidden="1" outlineLevel="1">
      <c r="B81" s="56">
        <v>1989</v>
      </c>
      <c r="C81" s="9" t="s">
        <v>81</v>
      </c>
      <c r="AB81" s="58"/>
    </row>
    <row r="82" spans="2:28" hidden="1" outlineLevel="1">
      <c r="B82" s="56">
        <v>1990</v>
      </c>
      <c r="C82" s="9" t="s">
        <v>82</v>
      </c>
      <c r="AB82" s="58"/>
    </row>
    <row r="83" spans="2:28" hidden="1" outlineLevel="1">
      <c r="B83" s="56">
        <v>1991</v>
      </c>
      <c r="C83" s="9" t="s">
        <v>83</v>
      </c>
      <c r="AB83" s="58"/>
    </row>
    <row r="84" spans="2:28" hidden="1" outlineLevel="1">
      <c r="B84" s="56">
        <v>1992</v>
      </c>
      <c r="C84" s="9" t="s">
        <v>84</v>
      </c>
      <c r="AB84" s="58"/>
    </row>
    <row r="85" spans="2:28" hidden="1" outlineLevel="1">
      <c r="B85" s="56">
        <v>1993</v>
      </c>
      <c r="C85" s="9" t="s">
        <v>85</v>
      </c>
      <c r="AB85" s="58"/>
    </row>
    <row r="86" spans="2:28" hidden="1" outlineLevel="1">
      <c r="B86" s="56">
        <v>1994</v>
      </c>
      <c r="C86" s="9" t="s">
        <v>86</v>
      </c>
      <c r="AB86" s="58"/>
    </row>
    <row r="87" spans="2:28" hidden="1" outlineLevel="1">
      <c r="B87" s="56">
        <v>1995</v>
      </c>
      <c r="C87" s="9" t="s">
        <v>87</v>
      </c>
      <c r="AB87" s="58"/>
    </row>
    <row r="88" spans="2:28" hidden="1" outlineLevel="1">
      <c r="B88" s="56">
        <v>1996</v>
      </c>
      <c r="C88" s="9" t="s">
        <v>88</v>
      </c>
      <c r="AB88" s="58"/>
    </row>
    <row r="89" spans="2:28" hidden="1" outlineLevel="1">
      <c r="B89" s="56">
        <v>1997</v>
      </c>
      <c r="C89" s="9" t="s">
        <v>89</v>
      </c>
      <c r="AB89" s="58"/>
    </row>
    <row r="90" spans="2:28" hidden="1" outlineLevel="1">
      <c r="B90" s="56">
        <v>1998</v>
      </c>
      <c r="C90" s="9" t="s">
        <v>90</v>
      </c>
      <c r="AB90" s="58"/>
    </row>
    <row r="91" spans="2:28" hidden="1" outlineLevel="1">
      <c r="B91" s="56">
        <v>1999</v>
      </c>
      <c r="C91" s="9" t="s">
        <v>91</v>
      </c>
      <c r="AB91" s="58"/>
    </row>
    <row r="92" spans="2:28" hidden="1" outlineLevel="1">
      <c r="B92" s="56">
        <v>2000</v>
      </c>
      <c r="C92" s="9" t="s">
        <v>92</v>
      </c>
      <c r="AB92" s="58"/>
    </row>
    <row r="93" spans="2:28" hidden="1" outlineLevel="1">
      <c r="B93" s="56">
        <v>2001</v>
      </c>
      <c r="C93" s="9" t="s">
        <v>93</v>
      </c>
      <c r="AB93" s="58"/>
    </row>
    <row r="94" spans="2:28" hidden="1" outlineLevel="1">
      <c r="B94" s="56">
        <v>2002</v>
      </c>
      <c r="AB94" s="58"/>
    </row>
    <row r="95" spans="2:28" hidden="1" outlineLevel="1">
      <c r="B95" s="56">
        <v>2003</v>
      </c>
      <c r="AB95" s="58"/>
    </row>
    <row r="96" spans="2:28" hidden="1" outlineLevel="1">
      <c r="B96" s="56">
        <v>2004</v>
      </c>
      <c r="AB96" s="58"/>
    </row>
    <row r="97" spans="2:28" hidden="1" outlineLevel="1">
      <c r="B97" s="56">
        <v>2005</v>
      </c>
      <c r="AB97" s="58"/>
    </row>
    <row r="98" spans="2:28" hidden="1" outlineLevel="1">
      <c r="B98" s="56">
        <v>2006</v>
      </c>
      <c r="AB98" s="58"/>
    </row>
    <row r="99" spans="2:28" hidden="1" outlineLevel="1">
      <c r="B99" s="56">
        <v>2007</v>
      </c>
      <c r="AB99" s="58"/>
    </row>
    <row r="100" spans="2:28" hidden="1" outlineLevel="1">
      <c r="B100" s="56">
        <v>2008</v>
      </c>
      <c r="AB100" s="58"/>
    </row>
    <row r="101" spans="2:28" hidden="1" outlineLevel="1">
      <c r="B101" s="56">
        <v>2009</v>
      </c>
      <c r="AB101" s="58"/>
    </row>
    <row r="102" spans="2:28" hidden="1" outlineLevel="1">
      <c r="B102" s="56">
        <v>2010</v>
      </c>
      <c r="AB102" s="58"/>
    </row>
    <row r="103" spans="2:28" hidden="1" outlineLevel="1">
      <c r="B103" s="56">
        <v>2011</v>
      </c>
      <c r="AB103" s="58"/>
    </row>
    <row r="104" spans="2:28" hidden="1" outlineLevel="1">
      <c r="B104" s="56">
        <v>2012</v>
      </c>
      <c r="AB104" s="58"/>
    </row>
    <row r="105" spans="2:28" hidden="1" outlineLevel="1">
      <c r="B105" s="56">
        <v>2013</v>
      </c>
      <c r="AB105" s="58"/>
    </row>
    <row r="106" spans="2:28" hidden="1" outlineLevel="1">
      <c r="B106" s="56">
        <v>2014</v>
      </c>
      <c r="AB106" s="58"/>
    </row>
    <row r="107" spans="2:28" hidden="1" outlineLevel="1">
      <c r="B107" s="56">
        <v>2015</v>
      </c>
      <c r="AB107" s="58"/>
    </row>
    <row r="108" spans="2:28" hidden="1" outlineLevel="1">
      <c r="B108" s="56">
        <v>2016</v>
      </c>
      <c r="AB108" s="58"/>
    </row>
    <row r="109" spans="2:28" hidden="1" outlineLevel="1">
      <c r="B109" s="56">
        <v>2017</v>
      </c>
      <c r="AB109" s="58"/>
    </row>
    <row r="110" spans="2:28" hidden="1" outlineLevel="1">
      <c r="B110" s="56">
        <v>2018</v>
      </c>
      <c r="AB110" s="58"/>
    </row>
    <row r="111" spans="2:28" hidden="1" outlineLevel="1">
      <c r="B111" s="56">
        <v>2019</v>
      </c>
      <c r="AB111" s="58"/>
    </row>
    <row r="112" spans="2:28" hidden="1" outlineLevel="1">
      <c r="B112" s="56">
        <v>2020</v>
      </c>
      <c r="AB112" s="58"/>
    </row>
    <row r="113" spans="2:28" hidden="1" outlineLevel="1">
      <c r="B113" s="56">
        <v>2021</v>
      </c>
      <c r="AB113" s="58"/>
    </row>
    <row r="114" spans="2:28" hidden="1" outlineLevel="1">
      <c r="B114" s="56">
        <v>2022</v>
      </c>
      <c r="AB114" s="58"/>
    </row>
    <row r="115" spans="2:28" hidden="1" outlineLevel="1">
      <c r="B115" s="56">
        <v>2023</v>
      </c>
      <c r="AB115" s="58"/>
    </row>
    <row r="116" spans="2:28" hidden="1" outlineLevel="1">
      <c r="B116" s="56">
        <v>2024</v>
      </c>
      <c r="AB116" s="58"/>
    </row>
    <row r="117" spans="2:28" hidden="1" outlineLevel="1">
      <c r="B117" s="56">
        <v>2025</v>
      </c>
      <c r="AB117" s="58"/>
    </row>
    <row r="118" spans="2:28" hidden="1" outlineLevel="1">
      <c r="B118" s="56">
        <v>2026</v>
      </c>
      <c r="AB118" s="58"/>
    </row>
    <row r="119" spans="2:28" hidden="1" outlineLevel="1">
      <c r="B119" s="59"/>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9"/>
    </row>
    <row r="120" spans="2:28" hidden="1" outlineLevel="1"/>
    <row r="121" spans="2:28" collapsed="1"/>
  </sheetData>
  <sheetProtection algorithmName="SHA-512" hashValue="jMmQ0BPvhcyxT1EMBGCkgS4seb8xRehOVLjxOWueSCoGuil7RiKqkePfH3aJBMaCCb9xwU1Em7Vu64KtCamDTQ==" saltValue="wc8ESPIQHQ4tMMikC94mdg==" spinCount="100000" sheet="1" objects="1" scenarios="1" selectLockedCells="1" selectUnlockedCells="1"/>
  <mergeCells count="114">
    <mergeCell ref="AE11:BA11"/>
    <mergeCell ref="AE3:BA3"/>
    <mergeCell ref="AE4:BA4"/>
    <mergeCell ref="AE5:BA5"/>
    <mergeCell ref="AE6:BA6"/>
    <mergeCell ref="AE7:BA7"/>
    <mergeCell ref="AE8:BA8"/>
    <mergeCell ref="AE9:BA9"/>
    <mergeCell ref="AE10:BA10"/>
    <mergeCell ref="R16:AB16"/>
    <mergeCell ref="D17:N17"/>
    <mergeCell ref="Z40:AB40"/>
    <mergeCell ref="D36:G36"/>
    <mergeCell ref="D37:G37"/>
    <mergeCell ref="D25:F25"/>
    <mergeCell ref="D26:G26"/>
    <mergeCell ref="D27:G27"/>
    <mergeCell ref="D28:G28"/>
    <mergeCell ref="D29:F29"/>
    <mergeCell ref="I37:AB37"/>
    <mergeCell ref="D40:G40"/>
    <mergeCell ref="O40:U40"/>
    <mergeCell ref="I39:AB39"/>
    <mergeCell ref="F22:AB22"/>
    <mergeCell ref="F23:AB23"/>
    <mergeCell ref="G29:AB29"/>
    <mergeCell ref="G34:AB34"/>
    <mergeCell ref="D38:G38"/>
    <mergeCell ref="I35:V35"/>
    <mergeCell ref="I36:V36"/>
    <mergeCell ref="I31:V31"/>
    <mergeCell ref="I30:V30"/>
    <mergeCell ref="D43:AB43"/>
    <mergeCell ref="H42:AB42"/>
    <mergeCell ref="D41:AB41"/>
    <mergeCell ref="G25:AB25"/>
    <mergeCell ref="I28:AB28"/>
    <mergeCell ref="B1:AB1"/>
    <mergeCell ref="B2:AB2"/>
    <mergeCell ref="B9:AB9"/>
    <mergeCell ref="O5:R5"/>
    <mergeCell ref="O6:R6"/>
    <mergeCell ref="O7:R7"/>
    <mergeCell ref="S5:AB5"/>
    <mergeCell ref="S6:AB6"/>
    <mergeCell ref="S7:AB7"/>
    <mergeCell ref="Y4:AB4"/>
    <mergeCell ref="R4:S4"/>
    <mergeCell ref="O4:Q4"/>
    <mergeCell ref="H3:Q3"/>
    <mergeCell ref="C12:C13"/>
    <mergeCell ref="F13:AB13"/>
    <mergeCell ref="B42:C42"/>
    <mergeCell ref="B16:B20"/>
    <mergeCell ref="D21:Q21"/>
    <mergeCell ref="B40:C40"/>
    <mergeCell ref="B44:AB44"/>
    <mergeCell ref="B45:AB45"/>
    <mergeCell ref="C18:C19"/>
    <mergeCell ref="D18:E18"/>
    <mergeCell ref="F18:N18"/>
    <mergeCell ref="D19:E19"/>
    <mergeCell ref="F19:AB19"/>
    <mergeCell ref="W30:AB31"/>
    <mergeCell ref="I32:AB32"/>
    <mergeCell ref="D30:G30"/>
    <mergeCell ref="D31:G31"/>
    <mergeCell ref="D32:G32"/>
    <mergeCell ref="D33:G33"/>
    <mergeCell ref="W26:AB27"/>
    <mergeCell ref="I27:V27"/>
    <mergeCell ref="I26:V26"/>
    <mergeCell ref="I33:AB33"/>
    <mergeCell ref="V40:Y40"/>
    <mergeCell ref="H40:K40"/>
    <mergeCell ref="L40:N40"/>
    <mergeCell ref="B29:C29"/>
    <mergeCell ref="B31:C39"/>
    <mergeCell ref="B22:C24"/>
    <mergeCell ref="W35:AB36"/>
    <mergeCell ref="D42:G42"/>
    <mergeCell ref="R15:AB15"/>
    <mergeCell ref="C14:C15"/>
    <mergeCell ref="R17:AB17"/>
    <mergeCell ref="I38:AB38"/>
    <mergeCell ref="D16:N16"/>
    <mergeCell ref="R20:AB20"/>
    <mergeCell ref="D14:N15"/>
    <mergeCell ref="B10:B15"/>
    <mergeCell ref="R18:AB18"/>
    <mergeCell ref="O16:Q16"/>
    <mergeCell ref="O17:Q17"/>
    <mergeCell ref="O18:Q18"/>
    <mergeCell ref="O20:Q20"/>
    <mergeCell ref="D20:N20"/>
    <mergeCell ref="D39:G39"/>
    <mergeCell ref="D34:F34"/>
    <mergeCell ref="D35:G35"/>
    <mergeCell ref="F24:AB24"/>
    <mergeCell ref="R11:S11"/>
    <mergeCell ref="O10:Q10"/>
    <mergeCell ref="O11:Q11"/>
    <mergeCell ref="R10:AB10"/>
    <mergeCell ref="R21:AB21"/>
    <mergeCell ref="C3:E8"/>
    <mergeCell ref="D10:N10"/>
    <mergeCell ref="D11:N11"/>
    <mergeCell ref="R14:AB14"/>
    <mergeCell ref="O12:Q12"/>
    <mergeCell ref="O14:Q15"/>
    <mergeCell ref="R12:AB12"/>
    <mergeCell ref="D13:E13"/>
    <mergeCell ref="D12:E12"/>
    <mergeCell ref="F12:N12"/>
  </mergeCells>
  <phoneticPr fontId="1"/>
  <dataValidations count="11">
    <dataValidation allowBlank="1" showInputMessage="1" showErrorMessage="1" promptTitle="郵便番号" prompt="ハイフン無しで数字を入力してください" sqref="F12 F18" xr:uid="{48CA96DF-C0B0-4AF8-8C76-F56027A79B13}"/>
    <dataValidation allowBlank="1" showInputMessage="1" showErrorMessage="1" promptTitle="電話番号" prompt="ハイフン無しで数字を入力してください" sqref="R14:AB14 R20:AB20" xr:uid="{B1E802D6-085F-4AD1-A582-E2542B6CACC7}"/>
    <dataValidation type="list" allowBlank="1" showInputMessage="1" showErrorMessage="1" sqref="R18:AB18 R12:AB12" xr:uid="{3AAA45A5-79A8-41A2-A8EB-A30F5D436138}">
      <formula1>$C$47:$C$93</formula1>
    </dataValidation>
    <dataValidation type="list" allowBlank="1" showInputMessage="1" showErrorMessage="1" sqref="D42:G42" xr:uid="{F15F57E1-E8B8-4FEA-86E0-E3D79110B255}">
      <formula1>$D$47:$D$51</formula1>
    </dataValidation>
    <dataValidation type="list" allowBlank="1" showInputMessage="1" showErrorMessage="1" sqref="V40:Y40" xr:uid="{3842882D-DCBD-4290-80AE-9DC8AB729B6E}">
      <formula1>$H$47:$H$51</formula1>
    </dataValidation>
    <dataValidation type="list" allowBlank="1" showInputMessage="1" showErrorMessage="1" sqref="R10:AB10" xr:uid="{F31AAC57-9B08-4C5A-B5C9-F3D82F4641C1}">
      <formula1>$O$47:$O$48</formula1>
    </dataValidation>
    <dataValidation type="list" allowBlank="1" showInputMessage="1" showErrorMessage="1" sqref="E22:E24 H26:H28 H30:H33 H35:H39" xr:uid="{2250B0A3-4CDA-4C60-9D0F-5503A4EC3364}">
      <formula1>$P$47:$P$48</formula1>
    </dataValidation>
    <dataValidation type="list" allowBlank="1" showInputMessage="1" showErrorMessage="1" sqref="R11:S11" xr:uid="{40F81C4B-7959-4F27-813B-A843987A3BE3}">
      <formula1>$B$47:$B$118</formula1>
    </dataValidation>
    <dataValidation type="list" allowBlank="1" showInputMessage="1" showErrorMessage="1" sqref="H40:K40" xr:uid="{5115FAEE-CCB7-44B0-A7B3-01537F63B590}">
      <formula1>$H$47:$H$50</formula1>
    </dataValidation>
    <dataValidation type="list" allowBlank="1" showInputMessage="1" showErrorMessage="1" sqref="U4 U11" xr:uid="{6ADD4E51-8656-4758-B071-364BC55C2BE2}">
      <formula1>$M$47:$M$58</formula1>
    </dataValidation>
    <dataValidation type="list" allowBlank="1" showInputMessage="1" showErrorMessage="1" sqref="W4 W11" xr:uid="{9358D729-BF08-40DA-BC41-962B633F7B64}">
      <formula1>$N$47:$N$77</formula1>
    </dataValidation>
  </dataValidations>
  <hyperlinks>
    <hyperlink ref="D21" r:id="rId1" xr:uid="{C7103AD4-B25F-4D06-AFE5-C446C45E844D}"/>
  </hyperlinks>
  <pageMargins left="0.94488188976377963" right="0" top="0.55118110236220474" bottom="0.35433070866141736" header="0.31496062992125984" footer="0.31496062992125984"/>
  <pageSetup paperSize="9" scale="74" orientation="portrait" r:id="rId2"/>
  <rowBreaks count="1" manualBreakCount="1">
    <brk id="44"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C8776-0244-42AE-BE14-68DDF7696282}">
  <sheetPr>
    <pageSetUpPr fitToPage="1"/>
  </sheetPr>
  <dimension ref="A1:AM179"/>
  <sheetViews>
    <sheetView zoomScale="80" zoomScaleNormal="80" zoomScaleSheetLayoutView="85" workbookViewId="0"/>
  </sheetViews>
  <sheetFormatPr defaultColWidth="8.83203125" defaultRowHeight="18" outlineLevelRow="1" outlineLevelCol="1"/>
  <cols>
    <col min="1" max="1" width="2.4140625" style="61" customWidth="1"/>
    <col min="2" max="2" width="9.1640625" style="9" customWidth="1"/>
    <col min="3" max="3" width="5" style="9" customWidth="1"/>
    <col min="4" max="20" width="2.9140625" style="9" customWidth="1"/>
    <col min="21" max="21" width="3.08203125" style="9" customWidth="1"/>
    <col min="22" max="22" width="2.9140625" style="9" customWidth="1"/>
    <col min="23" max="23" width="3.08203125" style="9" customWidth="1"/>
    <col min="24" max="28" width="2.9140625" style="9" customWidth="1"/>
    <col min="29" max="29" width="3.08203125" style="9" customWidth="1"/>
    <col min="30" max="33" width="2.9140625" style="9" customWidth="1"/>
    <col min="34" max="34" width="8.83203125" style="9"/>
    <col min="35" max="37" width="8.83203125" style="9" hidden="1" customWidth="1" outlineLevel="1"/>
    <col min="38" max="38" width="41.33203125" style="9" hidden="1" customWidth="1" outlineLevel="1"/>
    <col min="39" max="39" width="8.83203125" style="9" collapsed="1"/>
    <col min="40" max="16384" width="8.83203125" style="9"/>
  </cols>
  <sheetData>
    <row r="1" spans="2:35" ht="48.65" customHeight="1">
      <c r="B1" s="255" t="s">
        <v>266</v>
      </c>
      <c r="C1" s="256"/>
      <c r="D1" s="256"/>
      <c r="E1" s="256"/>
      <c r="F1" s="256"/>
      <c r="G1" s="256"/>
      <c r="H1" s="25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row>
    <row r="2" spans="2:35">
      <c r="B2" s="226" t="s">
        <v>103</v>
      </c>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row>
    <row r="3" spans="2:35">
      <c r="B3" s="195" t="s">
        <v>44</v>
      </c>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row>
    <row r="4" spans="2:35" ht="42.5" customHeight="1">
      <c r="B4" s="281" t="s">
        <v>197</v>
      </c>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I4" s="40"/>
    </row>
    <row r="5" spans="2:35" ht="18" customHeight="1">
      <c r="B5" s="282" t="str">
        <f>IF('受講申込書(受講申込書式１)'!H40="","",'受講申込書(受講申込書式１)'!H40)</f>
        <v>電気</v>
      </c>
      <c r="C5" s="283"/>
      <c r="D5" s="284" t="s">
        <v>233</v>
      </c>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row>
    <row r="6" spans="2:35" ht="18" customHeight="1">
      <c r="B6" s="286" t="str">
        <f>IF('受講申込書(受講申込書式１)'!V40="","",'受講申込書(受講申込書式１)'!V40)</f>
        <v/>
      </c>
      <c r="C6" s="287"/>
      <c r="D6" s="284"/>
      <c r="E6" s="285"/>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row>
    <row r="7" spans="2:35" ht="52.5" customHeight="1">
      <c r="C7" s="129">
        <v>2026</v>
      </c>
      <c r="D7" s="64" t="s">
        <v>16</v>
      </c>
      <c r="E7" s="129">
        <f>'受講申込書(受講申込書式１)'!U4</f>
        <v>2</v>
      </c>
      <c r="F7" s="9" t="s">
        <v>128</v>
      </c>
      <c r="G7" s="129">
        <f>'受講申込書(受講申込書式１)'!W4</f>
        <v>20</v>
      </c>
      <c r="H7" s="9" t="s">
        <v>18</v>
      </c>
      <c r="I7" s="195"/>
      <c r="J7" s="195"/>
      <c r="K7" s="195"/>
      <c r="L7" s="41" t="s">
        <v>117</v>
      </c>
      <c r="M7" s="41"/>
      <c r="N7" s="41"/>
      <c r="O7" s="65"/>
      <c r="P7" s="276" t="s">
        <v>360</v>
      </c>
      <c r="Q7" s="276"/>
      <c r="R7" s="276"/>
      <c r="S7" s="276"/>
      <c r="T7" s="276"/>
      <c r="U7" s="276"/>
      <c r="V7" s="276"/>
      <c r="W7" s="276"/>
      <c r="X7" s="276"/>
      <c r="Y7" s="276"/>
      <c r="Z7" s="276"/>
      <c r="AA7" s="276"/>
      <c r="AB7" s="276"/>
      <c r="AC7" s="276"/>
      <c r="AD7" s="276"/>
      <c r="AE7" s="276"/>
      <c r="AF7" s="276"/>
      <c r="AG7" s="276"/>
    </row>
    <row r="8" spans="2:35" ht="52.5" customHeight="1">
      <c r="B8" s="195"/>
      <c r="C8" s="195"/>
      <c r="D8" s="195"/>
      <c r="E8" s="195"/>
      <c r="F8" s="195"/>
      <c r="G8" s="195"/>
      <c r="H8" s="195"/>
      <c r="I8" s="195"/>
      <c r="J8" s="195"/>
      <c r="K8" s="195"/>
      <c r="L8" s="41" t="s">
        <v>118</v>
      </c>
      <c r="M8" s="41"/>
      <c r="N8" s="41"/>
      <c r="O8" s="41"/>
      <c r="P8" s="276" t="s">
        <v>111</v>
      </c>
      <c r="Q8" s="276"/>
      <c r="R8" s="276"/>
      <c r="S8" s="276"/>
      <c r="T8" s="276"/>
      <c r="U8" s="276"/>
      <c r="V8" s="276"/>
      <c r="W8" s="276"/>
      <c r="X8" s="276"/>
      <c r="Y8" s="276"/>
      <c r="Z8" s="276"/>
      <c r="AA8" s="276"/>
      <c r="AB8" s="276"/>
      <c r="AC8" s="276"/>
      <c r="AD8" s="276"/>
      <c r="AE8" s="276"/>
      <c r="AF8" s="276"/>
      <c r="AG8" s="276"/>
    </row>
    <row r="9" spans="2:35" ht="52.5" customHeight="1">
      <c r="B9" s="227"/>
      <c r="C9" s="227"/>
      <c r="D9" s="227"/>
      <c r="E9" s="227"/>
      <c r="F9" s="227"/>
      <c r="G9" s="227"/>
      <c r="H9" s="227"/>
      <c r="I9" s="227"/>
      <c r="J9" s="227"/>
      <c r="K9" s="227"/>
      <c r="L9" s="41" t="s">
        <v>119</v>
      </c>
      <c r="M9" s="41"/>
      <c r="N9" s="41"/>
      <c r="O9" s="41"/>
      <c r="P9" s="276" t="s">
        <v>361</v>
      </c>
      <c r="Q9" s="276"/>
      <c r="R9" s="276"/>
      <c r="S9" s="276"/>
      <c r="T9" s="276"/>
      <c r="U9" s="276"/>
      <c r="V9" s="276"/>
      <c r="W9" s="276"/>
      <c r="X9" s="276"/>
      <c r="Y9" s="276"/>
      <c r="Z9" s="276"/>
      <c r="AA9" s="276"/>
      <c r="AB9" s="276"/>
      <c r="AC9" s="276"/>
      <c r="AD9" s="253" t="s">
        <v>104</v>
      </c>
      <c r="AE9" s="253"/>
      <c r="AF9" s="253"/>
      <c r="AG9" s="253"/>
    </row>
    <row r="10" spans="2:35" ht="51" customHeight="1">
      <c r="B10" s="66" t="s">
        <v>156</v>
      </c>
      <c r="C10" s="231" t="str">
        <f>'受講申込書(受講申込書式１)'!D11</f>
        <v>装備　一郎</v>
      </c>
      <c r="D10" s="232"/>
      <c r="E10" s="232"/>
      <c r="F10" s="232"/>
      <c r="G10" s="232"/>
      <c r="H10" s="232"/>
      <c r="I10" s="232"/>
      <c r="J10" s="232"/>
      <c r="K10" s="233"/>
      <c r="L10" s="257" t="s">
        <v>105</v>
      </c>
      <c r="M10" s="277"/>
      <c r="N10" s="277"/>
      <c r="O10" s="277"/>
      <c r="P10" s="277"/>
      <c r="Q10" s="258"/>
      <c r="R10" s="178" t="s">
        <v>158</v>
      </c>
      <c r="S10" s="179"/>
      <c r="T10" s="179"/>
      <c r="U10" s="179"/>
      <c r="V10" s="179"/>
      <c r="W10" s="179"/>
      <c r="X10" s="179"/>
      <c r="Y10" s="179"/>
      <c r="Z10" s="179"/>
      <c r="AA10" s="179"/>
      <c r="AB10" s="179"/>
      <c r="AC10" s="179"/>
      <c r="AD10" s="179"/>
      <c r="AE10" s="179"/>
      <c r="AF10" s="179"/>
      <c r="AG10" s="180"/>
    </row>
    <row r="11" spans="2:35" ht="51" customHeight="1">
      <c r="B11" s="67" t="s">
        <v>157</v>
      </c>
      <c r="C11" s="278" t="str">
        <f>'受講申込書(受講申込書式１)'!D17</f>
        <v>株式会社　計装工業</v>
      </c>
      <c r="D11" s="279"/>
      <c r="E11" s="279"/>
      <c r="F11" s="279"/>
      <c r="G11" s="279"/>
      <c r="H11" s="279"/>
      <c r="I11" s="279"/>
      <c r="J11" s="279"/>
      <c r="K11" s="280"/>
      <c r="L11" s="257" t="s">
        <v>155</v>
      </c>
      <c r="M11" s="277"/>
      <c r="N11" s="277"/>
      <c r="O11" s="277"/>
      <c r="P11" s="277"/>
      <c r="Q11" s="258"/>
      <c r="R11" s="257">
        <f>'受講申込書(受講申込書式１)'!R11</f>
        <v>1985</v>
      </c>
      <c r="S11" s="277"/>
      <c r="T11" s="30" t="s">
        <v>16</v>
      </c>
      <c r="U11" s="30">
        <f>'受講申込書(受講申込書式１)'!U11</f>
        <v>10</v>
      </c>
      <c r="V11" s="30" t="s">
        <v>17</v>
      </c>
      <c r="W11" s="30">
        <f>'受講申込書(受講申込書式１)'!W11</f>
        <v>1</v>
      </c>
      <c r="X11" s="30" t="s">
        <v>18</v>
      </c>
      <c r="Y11" s="30"/>
      <c r="Z11" s="30"/>
      <c r="AA11" s="30"/>
      <c r="AB11" s="30"/>
      <c r="AC11" s="30"/>
      <c r="AD11" s="30"/>
      <c r="AE11" s="30"/>
      <c r="AF11" s="30"/>
      <c r="AG11" s="31"/>
    </row>
    <row r="12" spans="2:35" ht="14.5" customHeight="1">
      <c r="B12" s="195"/>
      <c r="C12" s="195"/>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row>
    <row r="13" spans="2:35" ht="58.25" customHeight="1">
      <c r="B13" s="252" t="s">
        <v>369</v>
      </c>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row>
    <row r="14" spans="2:35" ht="14.5" customHeight="1">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row>
    <row r="15" spans="2:35" ht="29">
      <c r="B15" s="281" t="s">
        <v>196</v>
      </c>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row>
    <row r="16" spans="2:35" ht="10" customHeight="1">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row>
    <row r="17" spans="1:38" ht="21.5" customHeight="1">
      <c r="B17" s="69" t="s">
        <v>156</v>
      </c>
      <c r="C17" s="231" t="str">
        <f>IF('受講申込書(受講申込書式１)'!D11="","",'受講申込書(受講申込書式１)'!D11)</f>
        <v>装備　一郎</v>
      </c>
      <c r="D17" s="232"/>
      <c r="E17" s="232"/>
      <c r="F17" s="232"/>
      <c r="G17" s="232"/>
      <c r="H17" s="232"/>
      <c r="I17" s="232"/>
      <c r="J17" s="232"/>
      <c r="K17" s="233"/>
      <c r="L17" s="257" t="s">
        <v>157</v>
      </c>
      <c r="M17" s="277"/>
      <c r="N17" s="277"/>
      <c r="O17" s="277"/>
      <c r="P17" s="277"/>
      <c r="Q17" s="258"/>
      <c r="R17" s="231" t="str">
        <f>IF('受講申込書(受講申込書式１)'!D17="","",'受講申込書(受講申込書式１)'!D17)</f>
        <v>株式会社　計装工業</v>
      </c>
      <c r="S17" s="232"/>
      <c r="T17" s="232"/>
      <c r="U17" s="232"/>
      <c r="V17" s="232"/>
      <c r="W17" s="232"/>
      <c r="X17" s="232"/>
      <c r="Y17" s="232"/>
      <c r="Z17" s="232"/>
      <c r="AA17" s="232"/>
      <c r="AB17" s="232"/>
      <c r="AC17" s="232"/>
      <c r="AD17" s="232"/>
      <c r="AE17" s="232"/>
      <c r="AF17" s="232"/>
      <c r="AG17" s="233"/>
      <c r="AI17" s="254" t="s">
        <v>237</v>
      </c>
      <c r="AJ17" s="254"/>
      <c r="AK17" s="254"/>
    </row>
    <row r="18" spans="1:38" ht="10" customHeight="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I18" s="303"/>
      <c r="AJ18" s="303"/>
      <c r="AK18" s="303"/>
    </row>
    <row r="19" spans="1:38" ht="21.5" customHeight="1">
      <c r="B19" s="195" t="s">
        <v>137</v>
      </c>
      <c r="C19" s="195"/>
      <c r="D19" s="195"/>
      <c r="E19" s="196"/>
      <c r="F19" s="300"/>
      <c r="G19" s="301"/>
      <c r="H19" s="301"/>
      <c r="I19" s="301"/>
      <c r="J19" s="301"/>
      <c r="K19" s="302"/>
      <c r="L19" s="257" t="s">
        <v>120</v>
      </c>
      <c r="M19" s="277"/>
      <c r="N19" s="277"/>
      <c r="O19" s="277"/>
      <c r="P19" s="277"/>
      <c r="Q19" s="258"/>
      <c r="R19" s="257" t="s">
        <v>136</v>
      </c>
      <c r="S19" s="277"/>
      <c r="T19" s="277"/>
      <c r="U19" s="277"/>
      <c r="V19" s="277"/>
      <c r="W19" s="277"/>
      <c r="X19" s="277"/>
      <c r="Y19" s="258"/>
      <c r="Z19" s="257" t="s">
        <v>131</v>
      </c>
      <c r="AA19" s="277"/>
      <c r="AB19" s="277"/>
      <c r="AC19" s="277"/>
      <c r="AD19" s="277"/>
      <c r="AE19" s="277"/>
      <c r="AF19" s="277"/>
      <c r="AG19" s="258"/>
      <c r="AI19" s="32" t="s">
        <v>133</v>
      </c>
      <c r="AJ19" s="33" t="s">
        <v>159</v>
      </c>
      <c r="AK19" s="35"/>
    </row>
    <row r="20" spans="1:38" ht="21.5" customHeight="1">
      <c r="B20" s="304" t="s">
        <v>167</v>
      </c>
      <c r="C20" s="304"/>
      <c r="D20" s="304"/>
      <c r="E20" s="305"/>
      <c r="F20" s="295" t="s">
        <v>219</v>
      </c>
      <c r="G20" s="296"/>
      <c r="H20" s="296"/>
      <c r="I20" s="296"/>
      <c r="J20" s="296"/>
      <c r="K20" s="297"/>
      <c r="L20" s="257" t="str">
        <f>IF('受講申込書(受講申込書式１)'!H40="","",'受講申込書(受講申込書式１)'!H40)</f>
        <v>電気</v>
      </c>
      <c r="M20" s="277"/>
      <c r="N20" s="277"/>
      <c r="O20" s="277"/>
      <c r="P20" s="30" t="s">
        <v>132</v>
      </c>
      <c r="Q20" s="31"/>
      <c r="R20" s="298">
        <f>IF(L20="","",ROUNDDOWN(AI20/12,0))</f>
        <v>14</v>
      </c>
      <c r="S20" s="299"/>
      <c r="T20" s="68" t="s">
        <v>16</v>
      </c>
      <c r="U20" s="30">
        <f>IF(L20="","",(AI20/12-R20)*12)</f>
        <v>1.0000000000000071</v>
      </c>
      <c r="V20" s="30" t="s">
        <v>135</v>
      </c>
      <c r="W20" s="30"/>
      <c r="X20" s="30"/>
      <c r="Y20" s="31"/>
      <c r="Z20" s="298">
        <f>IF(L20="","",ROUNDDOWN(AJ20/12,0))</f>
        <v>4</v>
      </c>
      <c r="AA20" s="299"/>
      <c r="AB20" s="68" t="s">
        <v>16</v>
      </c>
      <c r="AC20" s="30">
        <f>IF(L20="","",(AJ20/12-Z20)*12)</f>
        <v>9</v>
      </c>
      <c r="AD20" s="30" t="s">
        <v>135</v>
      </c>
      <c r="AE20" s="30"/>
      <c r="AF20" s="30"/>
      <c r="AG20" s="31"/>
      <c r="AI20" s="71">
        <f>SUMIFS(AE25:AE99,B25:B99,L20)</f>
        <v>169</v>
      </c>
      <c r="AJ20" s="72">
        <f>SUMIFS(AE25:AE99,B25:B99,L20,C25:C99,C110)</f>
        <v>57</v>
      </c>
      <c r="AK20" s="58"/>
    </row>
    <row r="21" spans="1:38" ht="21.5" customHeight="1">
      <c r="B21" s="304"/>
      <c r="C21" s="304"/>
      <c r="D21" s="304"/>
      <c r="E21" s="305"/>
      <c r="F21" s="295" t="s">
        <v>220</v>
      </c>
      <c r="G21" s="296"/>
      <c r="H21" s="296"/>
      <c r="I21" s="296"/>
      <c r="J21" s="296"/>
      <c r="K21" s="297"/>
      <c r="L21" s="257" t="str">
        <f>IF('受講申込書(受講申込書式１)'!V40="","",'受講申込書(受講申込書式１)'!V40)</f>
        <v/>
      </c>
      <c r="M21" s="277"/>
      <c r="N21" s="277"/>
      <c r="O21" s="277"/>
      <c r="P21" s="37" t="s">
        <v>132</v>
      </c>
      <c r="Q21" s="39"/>
      <c r="R21" s="298" t="str">
        <f>IF(L21="","",ROUNDDOWN(AI21/12,0))</f>
        <v/>
      </c>
      <c r="S21" s="299"/>
      <c r="T21" s="60" t="s">
        <v>16</v>
      </c>
      <c r="U21" s="30" t="str">
        <f>IF(L21="","",(AI21/12-R21)*12)</f>
        <v/>
      </c>
      <c r="V21" s="30" t="s">
        <v>135</v>
      </c>
      <c r="W21" s="37"/>
      <c r="X21" s="37"/>
      <c r="Y21" s="39"/>
      <c r="Z21" s="298" t="str">
        <f>IF(L21="","",ROUNDDOWN(AJ21/12,0))</f>
        <v/>
      </c>
      <c r="AA21" s="299"/>
      <c r="AB21" s="68" t="s">
        <v>16</v>
      </c>
      <c r="AC21" s="30" t="str">
        <f>IF(L21="","",(AJ21/12-Z21)*12)</f>
        <v/>
      </c>
      <c r="AD21" s="30" t="s">
        <v>135</v>
      </c>
      <c r="AE21" s="37"/>
      <c r="AF21" s="37"/>
      <c r="AG21" s="39"/>
      <c r="AI21" s="73">
        <f>SUMIFS(AE25:AE99,B25:B99,L21)</f>
        <v>0</v>
      </c>
      <c r="AJ21" s="74">
        <f>SUMIFS(AE25:AE99,B25:B99,L21,C25:C99,C110)</f>
        <v>0</v>
      </c>
      <c r="AK21" s="39"/>
    </row>
    <row r="22" spans="1:38" ht="9.65" customHeight="1">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row>
    <row r="23" spans="1:38" ht="18" customHeight="1">
      <c r="B23" s="292" t="s">
        <v>151</v>
      </c>
      <c r="C23" s="292" t="s">
        <v>140</v>
      </c>
      <c r="D23" s="282" t="s">
        <v>127</v>
      </c>
      <c r="E23" s="294"/>
      <c r="F23" s="294"/>
      <c r="G23" s="294"/>
      <c r="H23" s="294"/>
      <c r="I23" s="294"/>
      <c r="J23" s="294"/>
      <c r="K23" s="294"/>
      <c r="L23" s="294"/>
      <c r="M23" s="294"/>
      <c r="N23" s="294"/>
      <c r="O23" s="294"/>
      <c r="P23" s="283"/>
      <c r="Q23" s="294" t="s">
        <v>130</v>
      </c>
      <c r="R23" s="294"/>
      <c r="S23" s="294"/>
      <c r="T23" s="257" t="s">
        <v>368</v>
      </c>
      <c r="U23" s="277"/>
      <c r="V23" s="277"/>
      <c r="W23" s="277"/>
      <c r="X23" s="277"/>
      <c r="Y23" s="277"/>
      <c r="Z23" s="277"/>
      <c r="AA23" s="277"/>
      <c r="AB23" s="277"/>
      <c r="AC23" s="277"/>
      <c r="AD23" s="277"/>
      <c r="AE23" s="277"/>
      <c r="AF23" s="277"/>
      <c r="AG23" s="258"/>
      <c r="AI23" s="9" t="s">
        <v>215</v>
      </c>
    </row>
    <row r="24" spans="1:38" ht="18" customHeight="1">
      <c r="B24" s="293"/>
      <c r="C24" s="293"/>
      <c r="D24" s="286"/>
      <c r="E24" s="227"/>
      <c r="F24" s="227"/>
      <c r="G24" s="227"/>
      <c r="H24" s="227"/>
      <c r="I24" s="227"/>
      <c r="J24" s="227"/>
      <c r="K24" s="227"/>
      <c r="L24" s="227"/>
      <c r="M24" s="227"/>
      <c r="N24" s="227"/>
      <c r="O24" s="227"/>
      <c r="P24" s="287"/>
      <c r="Q24" s="227"/>
      <c r="R24" s="227"/>
      <c r="S24" s="227"/>
      <c r="T24" s="257" t="s">
        <v>165</v>
      </c>
      <c r="U24" s="277"/>
      <c r="V24" s="277"/>
      <c r="W24" s="277"/>
      <c r="X24" s="277"/>
      <c r="Y24" s="30"/>
      <c r="Z24" s="277" t="s">
        <v>166</v>
      </c>
      <c r="AA24" s="277"/>
      <c r="AB24" s="277"/>
      <c r="AC24" s="277"/>
      <c r="AD24" s="258"/>
      <c r="AE24" s="257" t="s">
        <v>218</v>
      </c>
      <c r="AF24" s="277"/>
      <c r="AG24" s="258"/>
      <c r="AI24" s="53" t="s">
        <v>211</v>
      </c>
      <c r="AJ24" s="54" t="s">
        <v>212</v>
      </c>
      <c r="AK24" s="62" t="s">
        <v>213</v>
      </c>
      <c r="AL24" s="9" t="s">
        <v>216</v>
      </c>
    </row>
    <row r="25" spans="1:38" ht="31.5" customHeight="1">
      <c r="A25" s="61">
        <v>1</v>
      </c>
      <c r="B25" s="2" t="s">
        <v>123</v>
      </c>
      <c r="C25" s="1"/>
      <c r="D25" s="269" t="s">
        <v>141</v>
      </c>
      <c r="E25" s="269"/>
      <c r="F25" s="269"/>
      <c r="G25" s="269"/>
      <c r="H25" s="269"/>
      <c r="I25" s="269"/>
      <c r="J25" s="269"/>
      <c r="K25" s="269"/>
      <c r="L25" s="269"/>
      <c r="M25" s="269"/>
      <c r="N25" s="269"/>
      <c r="O25" s="269"/>
      <c r="P25" s="269"/>
      <c r="Q25" s="270" t="s">
        <v>134</v>
      </c>
      <c r="R25" s="270"/>
      <c r="S25" s="270"/>
      <c r="T25" s="270">
        <v>2008</v>
      </c>
      <c r="U25" s="211"/>
      <c r="V25" s="30" t="s">
        <v>16</v>
      </c>
      <c r="W25" s="8">
        <v>8</v>
      </c>
      <c r="X25" s="30" t="s">
        <v>138</v>
      </c>
      <c r="Y25" s="30" t="s">
        <v>129</v>
      </c>
      <c r="Z25" s="212">
        <v>2009</v>
      </c>
      <c r="AA25" s="212"/>
      <c r="AB25" s="30" t="s">
        <v>16</v>
      </c>
      <c r="AC25" s="8">
        <v>3</v>
      </c>
      <c r="AD25" s="31" t="s">
        <v>17</v>
      </c>
      <c r="AE25" s="271">
        <f t="shared" ref="AE25:AE37" si="0">IF(OR(B25="",Q25="",T25="",W25="",Z25="",AC25=""),"",IF(AK25=TRUE,"重複しています",IF(AND(AI25&lt;=AJ25,AI25&lt;=($T$110*100+$X$110),AJ25&lt;=($T$110*100+$X$110)),IF((Z25-T25)&gt;0,(((Z25-T25)*12)+(AC25-W25)+1),AC25-W25+1),"入力間違いです")))</f>
        <v>8</v>
      </c>
      <c r="AF25" s="272"/>
      <c r="AG25" s="273"/>
      <c r="AI25" s="56">
        <f t="shared" ref="AI25:AI37" si="1">IF(OR(B25="",Q25="",T25="",W25="",Z25="",AC25=""),"",(T25*100+W25))</f>
        <v>200808</v>
      </c>
      <c r="AJ25" s="11">
        <f t="shared" ref="AJ25:AJ37" si="2">IF(OR(B25="",Q25="",T25="",W25="",Z25="",AC25=""),"",(Z25*100+AC25))</f>
        <v>200903</v>
      </c>
      <c r="AK25" s="70" t="b" cm="1">
        <f t="array" ref="AK25">IF(OR(AI25="",AJ25=""),"",SUMPRODUCT((AI25&lt;=End)*(AJ25&gt;=Start))&gt;1)</f>
        <v>0</v>
      </c>
    </row>
    <row r="26" spans="1:38" ht="31.5" customHeight="1">
      <c r="A26" s="61">
        <v>2</v>
      </c>
      <c r="B26" s="2" t="s">
        <v>123</v>
      </c>
      <c r="C26" s="1"/>
      <c r="D26" s="269" t="s">
        <v>142</v>
      </c>
      <c r="E26" s="269"/>
      <c r="F26" s="269"/>
      <c r="G26" s="269"/>
      <c r="H26" s="269"/>
      <c r="I26" s="269"/>
      <c r="J26" s="269"/>
      <c r="K26" s="269"/>
      <c r="L26" s="269"/>
      <c r="M26" s="269"/>
      <c r="N26" s="269"/>
      <c r="O26" s="269"/>
      <c r="P26" s="269"/>
      <c r="Q26" s="270" t="s">
        <v>134</v>
      </c>
      <c r="R26" s="270"/>
      <c r="S26" s="270"/>
      <c r="T26" s="270">
        <v>2010</v>
      </c>
      <c r="U26" s="211"/>
      <c r="V26" s="30" t="s">
        <v>16</v>
      </c>
      <c r="W26" s="8">
        <v>2</v>
      </c>
      <c r="X26" s="30" t="s">
        <v>138</v>
      </c>
      <c r="Y26" s="30" t="s">
        <v>129</v>
      </c>
      <c r="Z26" s="212">
        <v>2011</v>
      </c>
      <c r="AA26" s="212"/>
      <c r="AB26" s="30" t="s">
        <v>16</v>
      </c>
      <c r="AC26" s="8">
        <v>9</v>
      </c>
      <c r="AD26" s="31" t="s">
        <v>138</v>
      </c>
      <c r="AE26" s="271">
        <f t="shared" si="0"/>
        <v>20</v>
      </c>
      <c r="AF26" s="272"/>
      <c r="AG26" s="273"/>
      <c r="AI26" s="56">
        <f t="shared" si="1"/>
        <v>201002</v>
      </c>
      <c r="AJ26" s="11">
        <f t="shared" si="2"/>
        <v>201109</v>
      </c>
      <c r="AK26" s="70" t="b" cm="1">
        <f t="array" ref="AK26">IF(OR(AI26="",AJ26=""),"",SUMPRODUCT((AI26&lt;=End)*(AJ26&gt;=Start))&gt;1)</f>
        <v>0</v>
      </c>
    </row>
    <row r="27" spans="1:38" ht="31.5" customHeight="1">
      <c r="A27" s="61">
        <v>3</v>
      </c>
      <c r="B27" s="2" t="s">
        <v>123</v>
      </c>
      <c r="C27" s="1"/>
      <c r="D27" s="269" t="s">
        <v>143</v>
      </c>
      <c r="E27" s="269"/>
      <c r="F27" s="269"/>
      <c r="G27" s="269"/>
      <c r="H27" s="269"/>
      <c r="I27" s="269"/>
      <c r="J27" s="269"/>
      <c r="K27" s="269"/>
      <c r="L27" s="269"/>
      <c r="M27" s="269"/>
      <c r="N27" s="269"/>
      <c r="O27" s="269"/>
      <c r="P27" s="269"/>
      <c r="Q27" s="270" t="s">
        <v>134</v>
      </c>
      <c r="R27" s="270"/>
      <c r="S27" s="270"/>
      <c r="T27" s="270">
        <v>2013</v>
      </c>
      <c r="U27" s="211"/>
      <c r="V27" s="30" t="s">
        <v>16</v>
      </c>
      <c r="W27" s="8">
        <v>4</v>
      </c>
      <c r="X27" s="30" t="s">
        <v>138</v>
      </c>
      <c r="Y27" s="30" t="s">
        <v>129</v>
      </c>
      <c r="Z27" s="212">
        <v>2014</v>
      </c>
      <c r="AA27" s="212"/>
      <c r="AB27" s="30" t="s">
        <v>16</v>
      </c>
      <c r="AC27" s="8">
        <v>3</v>
      </c>
      <c r="AD27" s="31" t="s">
        <v>138</v>
      </c>
      <c r="AE27" s="271">
        <f t="shared" si="0"/>
        <v>12</v>
      </c>
      <c r="AF27" s="272"/>
      <c r="AG27" s="273"/>
      <c r="AH27" s="75"/>
      <c r="AI27" s="56">
        <f t="shared" si="1"/>
        <v>201304</v>
      </c>
      <c r="AJ27" s="11">
        <f t="shared" si="2"/>
        <v>201403</v>
      </c>
      <c r="AK27" s="70" t="b" cm="1">
        <f t="array" ref="AK27">IF(OR(AI27="",AJ27=""),"",SUMPRODUCT((AI27&lt;=End)*(AJ27&gt;=Start))&gt;1)</f>
        <v>0</v>
      </c>
    </row>
    <row r="28" spans="1:38" ht="31.5" customHeight="1">
      <c r="A28" s="61">
        <v>4</v>
      </c>
      <c r="B28" s="2" t="s">
        <v>123</v>
      </c>
      <c r="C28" s="1"/>
      <c r="D28" s="269" t="s">
        <v>144</v>
      </c>
      <c r="E28" s="269"/>
      <c r="F28" s="269"/>
      <c r="G28" s="269"/>
      <c r="H28" s="269"/>
      <c r="I28" s="269"/>
      <c r="J28" s="269"/>
      <c r="K28" s="269"/>
      <c r="L28" s="269"/>
      <c r="M28" s="269"/>
      <c r="N28" s="269"/>
      <c r="O28" s="269"/>
      <c r="P28" s="269"/>
      <c r="Q28" s="211" t="s">
        <v>134</v>
      </c>
      <c r="R28" s="212"/>
      <c r="S28" s="291"/>
      <c r="T28" s="270">
        <v>2014</v>
      </c>
      <c r="U28" s="211"/>
      <c r="V28" s="30" t="s">
        <v>16</v>
      </c>
      <c r="W28" s="8">
        <v>4</v>
      </c>
      <c r="X28" s="30" t="s">
        <v>138</v>
      </c>
      <c r="Y28" s="30" t="s">
        <v>129</v>
      </c>
      <c r="Z28" s="212">
        <v>2015</v>
      </c>
      <c r="AA28" s="212"/>
      <c r="AB28" s="30" t="s">
        <v>16</v>
      </c>
      <c r="AC28" s="8">
        <v>3</v>
      </c>
      <c r="AD28" s="31" t="s">
        <v>138</v>
      </c>
      <c r="AE28" s="271">
        <f t="shared" si="0"/>
        <v>12</v>
      </c>
      <c r="AF28" s="272"/>
      <c r="AG28" s="273"/>
      <c r="AH28" s="75"/>
      <c r="AI28" s="56">
        <f t="shared" si="1"/>
        <v>201404</v>
      </c>
      <c r="AJ28" s="11">
        <f t="shared" si="2"/>
        <v>201503</v>
      </c>
      <c r="AK28" s="70" t="b" cm="1">
        <f t="array" ref="AK28">IF(OR(AI28="",AJ28=""),"",SUMPRODUCT((AI28&lt;=End)*(AJ28&gt;=Start))&gt;1)</f>
        <v>0</v>
      </c>
    </row>
    <row r="29" spans="1:38" ht="31.5" customHeight="1">
      <c r="A29" s="61">
        <v>5</v>
      </c>
      <c r="B29" s="2" t="s">
        <v>123</v>
      </c>
      <c r="C29" s="1"/>
      <c r="D29" s="269" t="s">
        <v>145</v>
      </c>
      <c r="E29" s="269"/>
      <c r="F29" s="269"/>
      <c r="G29" s="269"/>
      <c r="H29" s="269"/>
      <c r="I29" s="269"/>
      <c r="J29" s="269"/>
      <c r="K29" s="269"/>
      <c r="L29" s="269"/>
      <c r="M29" s="269"/>
      <c r="N29" s="269"/>
      <c r="O29" s="269"/>
      <c r="P29" s="269"/>
      <c r="Q29" s="270" t="s">
        <v>134</v>
      </c>
      <c r="R29" s="270"/>
      <c r="S29" s="270"/>
      <c r="T29" s="270">
        <v>2015</v>
      </c>
      <c r="U29" s="211"/>
      <c r="V29" s="30" t="s">
        <v>16</v>
      </c>
      <c r="W29" s="8">
        <v>4</v>
      </c>
      <c r="X29" s="30" t="s">
        <v>138</v>
      </c>
      <c r="Y29" s="30" t="s">
        <v>129</v>
      </c>
      <c r="Z29" s="212">
        <v>2016</v>
      </c>
      <c r="AA29" s="212"/>
      <c r="AB29" s="30" t="s">
        <v>16</v>
      </c>
      <c r="AC29" s="8">
        <v>3</v>
      </c>
      <c r="AD29" s="31" t="s">
        <v>138</v>
      </c>
      <c r="AE29" s="271">
        <f t="shared" si="0"/>
        <v>12</v>
      </c>
      <c r="AF29" s="272"/>
      <c r="AG29" s="273"/>
      <c r="AI29" s="56">
        <f t="shared" si="1"/>
        <v>201504</v>
      </c>
      <c r="AJ29" s="11">
        <f t="shared" si="2"/>
        <v>201603</v>
      </c>
      <c r="AK29" s="70" t="b" cm="1">
        <f t="array" ref="AK29">IF(OR(AI29="",AJ29=""),"",SUMPRODUCT((AI29&lt;=End)*(AJ29&gt;=Start))&gt;1)</f>
        <v>0</v>
      </c>
    </row>
    <row r="30" spans="1:38" ht="31.5" customHeight="1">
      <c r="A30" s="61">
        <v>6</v>
      </c>
      <c r="B30" s="2" t="s">
        <v>123</v>
      </c>
      <c r="C30" s="1"/>
      <c r="D30" s="269" t="s">
        <v>146</v>
      </c>
      <c r="E30" s="269"/>
      <c r="F30" s="269"/>
      <c r="G30" s="269"/>
      <c r="H30" s="269"/>
      <c r="I30" s="269"/>
      <c r="J30" s="269"/>
      <c r="K30" s="269"/>
      <c r="L30" s="269"/>
      <c r="M30" s="269"/>
      <c r="N30" s="269"/>
      <c r="O30" s="269"/>
      <c r="P30" s="269"/>
      <c r="Q30" s="270" t="s">
        <v>134</v>
      </c>
      <c r="R30" s="270"/>
      <c r="S30" s="270"/>
      <c r="T30" s="270">
        <v>2016</v>
      </c>
      <c r="U30" s="211"/>
      <c r="V30" s="30" t="s">
        <v>16</v>
      </c>
      <c r="W30" s="8">
        <v>4</v>
      </c>
      <c r="X30" s="30" t="s">
        <v>138</v>
      </c>
      <c r="Y30" s="30" t="s">
        <v>129</v>
      </c>
      <c r="Z30" s="212">
        <v>2017</v>
      </c>
      <c r="AA30" s="212"/>
      <c r="AB30" s="30" t="s">
        <v>16</v>
      </c>
      <c r="AC30" s="8">
        <v>3</v>
      </c>
      <c r="AD30" s="31" t="s">
        <v>138</v>
      </c>
      <c r="AE30" s="271">
        <f t="shared" si="0"/>
        <v>12</v>
      </c>
      <c r="AF30" s="272"/>
      <c r="AG30" s="273"/>
      <c r="AH30" s="75"/>
      <c r="AI30" s="56">
        <f t="shared" si="1"/>
        <v>201604</v>
      </c>
      <c r="AJ30" s="11">
        <f t="shared" si="2"/>
        <v>201703</v>
      </c>
      <c r="AK30" s="70" t="b" cm="1">
        <f t="array" ref="AK30">IF(OR(AI30="",AJ30=""),"",SUMPRODUCT((AI30&lt;=End)*(AJ30&gt;=Start))&gt;1)</f>
        <v>0</v>
      </c>
    </row>
    <row r="31" spans="1:38" ht="31.5" customHeight="1">
      <c r="A31" s="61">
        <v>7</v>
      </c>
      <c r="B31" s="2" t="s">
        <v>123</v>
      </c>
      <c r="C31" s="1"/>
      <c r="D31" s="269" t="s">
        <v>147</v>
      </c>
      <c r="E31" s="269"/>
      <c r="F31" s="269"/>
      <c r="G31" s="269"/>
      <c r="H31" s="269"/>
      <c r="I31" s="269"/>
      <c r="J31" s="269"/>
      <c r="K31" s="269"/>
      <c r="L31" s="269"/>
      <c r="M31" s="269"/>
      <c r="N31" s="269"/>
      <c r="O31" s="269"/>
      <c r="P31" s="269"/>
      <c r="Q31" s="270" t="s">
        <v>134</v>
      </c>
      <c r="R31" s="270"/>
      <c r="S31" s="270"/>
      <c r="T31" s="270">
        <v>2017</v>
      </c>
      <c r="U31" s="211"/>
      <c r="V31" s="30" t="s">
        <v>16</v>
      </c>
      <c r="W31" s="8">
        <v>4</v>
      </c>
      <c r="X31" s="30" t="s">
        <v>138</v>
      </c>
      <c r="Y31" s="30" t="s">
        <v>129</v>
      </c>
      <c r="Z31" s="212">
        <v>2017</v>
      </c>
      <c r="AA31" s="212"/>
      <c r="AB31" s="30" t="s">
        <v>16</v>
      </c>
      <c r="AC31" s="8">
        <v>12</v>
      </c>
      <c r="AD31" s="31" t="s">
        <v>138</v>
      </c>
      <c r="AE31" s="271">
        <f t="shared" si="0"/>
        <v>9</v>
      </c>
      <c r="AF31" s="272"/>
      <c r="AG31" s="273"/>
      <c r="AH31" s="75"/>
      <c r="AI31" s="56">
        <f t="shared" si="1"/>
        <v>201704</v>
      </c>
      <c r="AJ31" s="11">
        <f t="shared" si="2"/>
        <v>201712</v>
      </c>
      <c r="AK31" s="70" t="b" cm="1">
        <f t="array" ref="AK31">IF(OR(AI31="",AJ31=""),"",SUMPRODUCT((AI31&lt;=End)*(AJ31&gt;=Start))&gt;1)</f>
        <v>0</v>
      </c>
    </row>
    <row r="32" spans="1:38" ht="31.5" customHeight="1">
      <c r="A32" s="61">
        <v>8</v>
      </c>
      <c r="B32" s="2" t="s">
        <v>123</v>
      </c>
      <c r="C32" s="1"/>
      <c r="D32" s="269" t="s">
        <v>148</v>
      </c>
      <c r="E32" s="269"/>
      <c r="F32" s="269"/>
      <c r="G32" s="269"/>
      <c r="H32" s="269"/>
      <c r="I32" s="269"/>
      <c r="J32" s="269"/>
      <c r="K32" s="269"/>
      <c r="L32" s="269"/>
      <c r="M32" s="269"/>
      <c r="N32" s="269"/>
      <c r="O32" s="269"/>
      <c r="P32" s="269"/>
      <c r="Q32" s="270" t="s">
        <v>134</v>
      </c>
      <c r="R32" s="270"/>
      <c r="S32" s="270"/>
      <c r="T32" s="270">
        <v>2018</v>
      </c>
      <c r="U32" s="211"/>
      <c r="V32" s="30" t="s">
        <v>16</v>
      </c>
      <c r="W32" s="8">
        <v>1</v>
      </c>
      <c r="X32" s="30" t="s">
        <v>138</v>
      </c>
      <c r="Y32" s="30" t="s">
        <v>129</v>
      </c>
      <c r="Z32" s="212">
        <v>2019</v>
      </c>
      <c r="AA32" s="212"/>
      <c r="AB32" s="30" t="s">
        <v>16</v>
      </c>
      <c r="AC32" s="8">
        <v>3</v>
      </c>
      <c r="AD32" s="31" t="s">
        <v>138</v>
      </c>
      <c r="AE32" s="271">
        <f t="shared" si="0"/>
        <v>15</v>
      </c>
      <c r="AF32" s="272"/>
      <c r="AG32" s="273"/>
      <c r="AH32" s="75"/>
      <c r="AI32" s="56">
        <f t="shared" si="1"/>
        <v>201801</v>
      </c>
      <c r="AJ32" s="11">
        <f t="shared" si="2"/>
        <v>201903</v>
      </c>
      <c r="AK32" s="70" t="b" cm="1">
        <f t="array" ref="AK32">IF(OR(AI32="",AJ32=""),"",SUMPRODUCT((AI32&lt;=End)*(AJ32&gt;=Start))&gt;1)</f>
        <v>0</v>
      </c>
    </row>
    <row r="33" spans="1:38" ht="31.5" customHeight="1">
      <c r="A33" s="61">
        <v>9</v>
      </c>
      <c r="B33" s="2" t="s">
        <v>123</v>
      </c>
      <c r="C33" s="1"/>
      <c r="D33" s="269" t="s">
        <v>149</v>
      </c>
      <c r="E33" s="269"/>
      <c r="F33" s="269"/>
      <c r="G33" s="269"/>
      <c r="H33" s="269"/>
      <c r="I33" s="269"/>
      <c r="J33" s="269"/>
      <c r="K33" s="269"/>
      <c r="L33" s="269"/>
      <c r="M33" s="269"/>
      <c r="N33" s="269"/>
      <c r="O33" s="269"/>
      <c r="P33" s="269"/>
      <c r="Q33" s="270" t="s">
        <v>134</v>
      </c>
      <c r="R33" s="270"/>
      <c r="S33" s="270"/>
      <c r="T33" s="270">
        <v>2019</v>
      </c>
      <c r="U33" s="211"/>
      <c r="V33" s="30" t="s">
        <v>16</v>
      </c>
      <c r="W33" s="8">
        <v>4</v>
      </c>
      <c r="X33" s="30" t="s">
        <v>138</v>
      </c>
      <c r="Y33" s="30" t="s">
        <v>129</v>
      </c>
      <c r="Z33" s="212">
        <v>2020</v>
      </c>
      <c r="AA33" s="212"/>
      <c r="AB33" s="30" t="s">
        <v>16</v>
      </c>
      <c r="AC33" s="8">
        <v>3</v>
      </c>
      <c r="AD33" s="31" t="s">
        <v>138</v>
      </c>
      <c r="AE33" s="271">
        <f t="shared" si="0"/>
        <v>12</v>
      </c>
      <c r="AF33" s="272"/>
      <c r="AG33" s="273"/>
      <c r="AI33" s="56">
        <f t="shared" si="1"/>
        <v>201904</v>
      </c>
      <c r="AJ33" s="11">
        <f t="shared" si="2"/>
        <v>202003</v>
      </c>
      <c r="AK33" s="70" t="b" cm="1">
        <f t="array" ref="AK33">IF(OR(AI33="",AJ33=""),"",SUMPRODUCT((AI33&lt;=End)*(AJ33&gt;=Start))&gt;1)</f>
        <v>0</v>
      </c>
    </row>
    <row r="34" spans="1:38" ht="31.5" customHeight="1">
      <c r="A34" s="61">
        <v>10</v>
      </c>
      <c r="B34" s="2" t="s">
        <v>123</v>
      </c>
      <c r="C34" s="1" t="s">
        <v>139</v>
      </c>
      <c r="D34" s="269" t="s">
        <v>150</v>
      </c>
      <c r="E34" s="269"/>
      <c r="F34" s="269"/>
      <c r="G34" s="269"/>
      <c r="H34" s="269"/>
      <c r="I34" s="269"/>
      <c r="J34" s="269"/>
      <c r="K34" s="269"/>
      <c r="L34" s="269"/>
      <c r="M34" s="269"/>
      <c r="N34" s="269"/>
      <c r="O34" s="269"/>
      <c r="P34" s="269"/>
      <c r="Q34" s="270" t="s">
        <v>134</v>
      </c>
      <c r="R34" s="270"/>
      <c r="S34" s="270"/>
      <c r="T34" s="270">
        <v>2020</v>
      </c>
      <c r="U34" s="211"/>
      <c r="V34" s="30" t="s">
        <v>16</v>
      </c>
      <c r="W34" s="8">
        <v>4</v>
      </c>
      <c r="X34" s="30" t="s">
        <v>138</v>
      </c>
      <c r="Y34" s="30" t="s">
        <v>129</v>
      </c>
      <c r="Z34" s="212">
        <v>2021</v>
      </c>
      <c r="AA34" s="212"/>
      <c r="AB34" s="30" t="s">
        <v>16</v>
      </c>
      <c r="AC34" s="8">
        <v>3</v>
      </c>
      <c r="AD34" s="31" t="s">
        <v>138</v>
      </c>
      <c r="AE34" s="271">
        <f t="shared" si="0"/>
        <v>12</v>
      </c>
      <c r="AF34" s="272"/>
      <c r="AG34" s="273"/>
      <c r="AI34" s="56">
        <f t="shared" si="1"/>
        <v>202004</v>
      </c>
      <c r="AJ34" s="11">
        <f t="shared" si="2"/>
        <v>202103</v>
      </c>
      <c r="AK34" s="70" t="b" cm="1">
        <f t="array" ref="AK34">IF(OR(AI34="",AJ34=""),"",SUMPRODUCT((AI34&lt;=End)*(AJ34&gt;=Start))&gt;1)</f>
        <v>0</v>
      </c>
    </row>
    <row r="35" spans="1:38" ht="31.5" customHeight="1">
      <c r="A35" s="61">
        <v>11</v>
      </c>
      <c r="B35" s="2" t="s">
        <v>123</v>
      </c>
      <c r="C35" s="1" t="s">
        <v>139</v>
      </c>
      <c r="D35" s="269" t="s">
        <v>152</v>
      </c>
      <c r="E35" s="269"/>
      <c r="F35" s="269"/>
      <c r="G35" s="269"/>
      <c r="H35" s="269"/>
      <c r="I35" s="269"/>
      <c r="J35" s="269"/>
      <c r="K35" s="269"/>
      <c r="L35" s="269"/>
      <c r="M35" s="269"/>
      <c r="N35" s="269"/>
      <c r="O35" s="269"/>
      <c r="P35" s="269"/>
      <c r="Q35" s="270" t="s">
        <v>134</v>
      </c>
      <c r="R35" s="270"/>
      <c r="S35" s="270"/>
      <c r="T35" s="270">
        <v>2021</v>
      </c>
      <c r="U35" s="211"/>
      <c r="V35" s="30" t="s">
        <v>16</v>
      </c>
      <c r="W35" s="8">
        <v>4</v>
      </c>
      <c r="X35" s="30" t="s">
        <v>138</v>
      </c>
      <c r="Y35" s="30" t="s">
        <v>129</v>
      </c>
      <c r="Z35" s="212">
        <v>2022</v>
      </c>
      <c r="AA35" s="212"/>
      <c r="AB35" s="30" t="s">
        <v>16</v>
      </c>
      <c r="AC35" s="8">
        <v>3</v>
      </c>
      <c r="AD35" s="31" t="s">
        <v>138</v>
      </c>
      <c r="AE35" s="271">
        <f t="shared" si="0"/>
        <v>12</v>
      </c>
      <c r="AF35" s="272"/>
      <c r="AG35" s="273"/>
      <c r="AI35" s="56">
        <f t="shared" si="1"/>
        <v>202104</v>
      </c>
      <c r="AJ35" s="11">
        <f t="shared" si="2"/>
        <v>202203</v>
      </c>
      <c r="AK35" s="70" t="b" cm="1">
        <f t="array" ref="AK35">IF(OR(AI35="",AJ35=""),"",SUMPRODUCT((AI35&lt;=End)*(AJ35&gt;=Start))&gt;1)</f>
        <v>0</v>
      </c>
    </row>
    <row r="36" spans="1:38" ht="31.5" customHeight="1">
      <c r="A36" s="61">
        <v>12</v>
      </c>
      <c r="B36" s="2" t="s">
        <v>123</v>
      </c>
      <c r="C36" s="1" t="s">
        <v>139</v>
      </c>
      <c r="D36" s="269" t="s">
        <v>153</v>
      </c>
      <c r="E36" s="269"/>
      <c r="F36" s="269"/>
      <c r="G36" s="269"/>
      <c r="H36" s="269"/>
      <c r="I36" s="269"/>
      <c r="J36" s="269"/>
      <c r="K36" s="269"/>
      <c r="L36" s="269"/>
      <c r="M36" s="269"/>
      <c r="N36" s="269"/>
      <c r="O36" s="269"/>
      <c r="P36" s="269"/>
      <c r="Q36" s="270" t="s">
        <v>134</v>
      </c>
      <c r="R36" s="270"/>
      <c r="S36" s="270"/>
      <c r="T36" s="270">
        <v>2022</v>
      </c>
      <c r="U36" s="211"/>
      <c r="V36" s="30" t="s">
        <v>16</v>
      </c>
      <c r="W36" s="8">
        <v>4</v>
      </c>
      <c r="X36" s="30" t="s">
        <v>138</v>
      </c>
      <c r="Y36" s="30" t="s">
        <v>129</v>
      </c>
      <c r="Z36" s="212">
        <v>2023</v>
      </c>
      <c r="AA36" s="212"/>
      <c r="AB36" s="30" t="s">
        <v>16</v>
      </c>
      <c r="AC36" s="8">
        <v>8</v>
      </c>
      <c r="AD36" s="31" t="s">
        <v>138</v>
      </c>
      <c r="AE36" s="271">
        <f t="shared" si="0"/>
        <v>17</v>
      </c>
      <c r="AF36" s="272"/>
      <c r="AG36" s="273"/>
      <c r="AI36" s="56">
        <f t="shared" si="1"/>
        <v>202204</v>
      </c>
      <c r="AJ36" s="11">
        <f t="shared" si="2"/>
        <v>202308</v>
      </c>
      <c r="AK36" s="70" t="b" cm="1">
        <f t="array" ref="AK36">IF(OR(AI36="",AJ36=""),"",SUMPRODUCT((AI36&lt;=End)*(AJ36&gt;=Start))&gt;1)</f>
        <v>0</v>
      </c>
    </row>
    <row r="37" spans="1:38" ht="31.5" customHeight="1">
      <c r="A37" s="61">
        <v>13</v>
      </c>
      <c r="B37" s="2" t="s">
        <v>123</v>
      </c>
      <c r="C37" s="1" t="s">
        <v>139</v>
      </c>
      <c r="D37" s="269" t="s">
        <v>154</v>
      </c>
      <c r="E37" s="269"/>
      <c r="F37" s="269"/>
      <c r="G37" s="269"/>
      <c r="H37" s="269"/>
      <c r="I37" s="269"/>
      <c r="J37" s="269"/>
      <c r="K37" s="269"/>
      <c r="L37" s="269"/>
      <c r="M37" s="269"/>
      <c r="N37" s="269"/>
      <c r="O37" s="269"/>
      <c r="P37" s="269"/>
      <c r="Q37" s="270" t="s">
        <v>134</v>
      </c>
      <c r="R37" s="270"/>
      <c r="S37" s="270"/>
      <c r="T37" s="270">
        <v>2024</v>
      </c>
      <c r="U37" s="211"/>
      <c r="V37" s="30" t="s">
        <v>16</v>
      </c>
      <c r="W37" s="8">
        <v>9</v>
      </c>
      <c r="X37" s="30" t="s">
        <v>138</v>
      </c>
      <c r="Y37" s="30" t="s">
        <v>129</v>
      </c>
      <c r="Z37" s="212">
        <v>2025</v>
      </c>
      <c r="AA37" s="212"/>
      <c r="AB37" s="30" t="s">
        <v>16</v>
      </c>
      <c r="AC37" s="8">
        <v>12</v>
      </c>
      <c r="AD37" s="31" t="s">
        <v>138</v>
      </c>
      <c r="AE37" s="271">
        <f t="shared" si="0"/>
        <v>16</v>
      </c>
      <c r="AF37" s="272"/>
      <c r="AG37" s="273"/>
      <c r="AI37" s="56">
        <f t="shared" si="1"/>
        <v>202409</v>
      </c>
      <c r="AJ37" s="11">
        <f t="shared" si="2"/>
        <v>202512</v>
      </c>
      <c r="AK37" s="70" t="b" cm="1">
        <f t="array" ref="AK37">IF(OR(AI37="",AJ37=""),"",SUMPRODUCT((AI37&lt;=End)*(AJ37&gt;=Start))&gt;1)</f>
        <v>0</v>
      </c>
    </row>
    <row r="38" spans="1:38" ht="31.5" customHeight="1">
      <c r="A38" s="61">
        <v>14</v>
      </c>
      <c r="B38" s="2" t="s">
        <v>362</v>
      </c>
      <c r="C38" s="1"/>
      <c r="D38" s="269"/>
      <c r="E38" s="269"/>
      <c r="F38" s="269"/>
      <c r="G38" s="269"/>
      <c r="H38" s="269"/>
      <c r="I38" s="269"/>
      <c r="J38" s="269"/>
      <c r="K38" s="269"/>
      <c r="L38" s="269"/>
      <c r="M38" s="269"/>
      <c r="N38" s="269"/>
      <c r="O38" s="269"/>
      <c r="P38" s="269"/>
      <c r="Q38" s="270"/>
      <c r="R38" s="270"/>
      <c r="S38" s="270"/>
      <c r="T38" s="270"/>
      <c r="U38" s="211"/>
      <c r="V38" s="30" t="s">
        <v>16</v>
      </c>
      <c r="W38" s="8"/>
      <c r="X38" s="30" t="s">
        <v>138</v>
      </c>
      <c r="Y38" s="30" t="s">
        <v>129</v>
      </c>
      <c r="Z38" s="212"/>
      <c r="AA38" s="212"/>
      <c r="AB38" s="30" t="s">
        <v>16</v>
      </c>
      <c r="AC38" s="8"/>
      <c r="AD38" s="31" t="s">
        <v>138</v>
      </c>
      <c r="AE38" s="271" t="str">
        <f>IF(OR(B38="",Q38="",T38="",W38="",Z38="",AC38=""),"",IF(AK38=TRUE,"重複しています",IF(AND(AI38&lt;=AJ38,AI38&lt;=($T$110*100+$X$110),AJ38&lt;=($T$110*100+$X$110)),IF((Z38-T38)&gt;0,(((Z38-T38)*12)+(AC38-W38)+1),AC38-W38+1),"入力間違いです")))</f>
        <v/>
      </c>
      <c r="AF38" s="272"/>
      <c r="AG38" s="273"/>
      <c r="AI38" s="56" t="str">
        <f>IF(OR(B38="",Q38="",T38="",W38="",Z38="",AC38=""),"",(T38*100+W38))</f>
        <v/>
      </c>
      <c r="AJ38" s="11" t="str">
        <f>IF(OR(B38="",Q38="",T38="",W38="",Z38="",AC38=""),"",(Z38*100+AC38))</f>
        <v/>
      </c>
      <c r="AK38" s="70" t="str" cm="1">
        <f t="array" ref="AK38">IF(OR(AI38="",AJ38=""),"",SUMPRODUCT((AI38&lt;=End)*(AJ38&gt;=Start))&gt;1)</f>
        <v/>
      </c>
      <c r="AL38" s="76"/>
    </row>
    <row r="39" spans="1:38" ht="31.5" customHeight="1">
      <c r="A39" s="61">
        <v>15</v>
      </c>
      <c r="B39" s="2"/>
      <c r="C39" s="1"/>
      <c r="D39" s="269"/>
      <c r="E39" s="269"/>
      <c r="F39" s="269"/>
      <c r="G39" s="269"/>
      <c r="H39" s="269"/>
      <c r="I39" s="269"/>
      <c r="J39" s="269"/>
      <c r="K39" s="269"/>
      <c r="L39" s="269"/>
      <c r="M39" s="269"/>
      <c r="N39" s="269"/>
      <c r="O39" s="269"/>
      <c r="P39" s="269"/>
      <c r="Q39" s="270"/>
      <c r="R39" s="270"/>
      <c r="S39" s="270"/>
      <c r="T39" s="211"/>
      <c r="U39" s="212"/>
      <c r="V39" s="30" t="s">
        <v>16</v>
      </c>
      <c r="W39" s="8"/>
      <c r="X39" s="30" t="s">
        <v>138</v>
      </c>
      <c r="Y39" s="30" t="s">
        <v>129</v>
      </c>
      <c r="Z39" s="212"/>
      <c r="AA39" s="212"/>
      <c r="AB39" s="30" t="s">
        <v>16</v>
      </c>
      <c r="AC39" s="8"/>
      <c r="AD39" s="31" t="s">
        <v>138</v>
      </c>
      <c r="AE39" s="271" t="str">
        <f t="shared" ref="AE39:AE99" si="3">IF(OR(B39="",Q39="",T39="",W39="",Z39="",AC39=""),"",IF(AK39=TRUE,"重複しています",IF(AND(AI39&lt;=AJ39,AI39&lt;=($T$110*100+$X$110),AJ39&lt;=($T$110*100+$X$110)),IF((Z39-T39)&gt;0,(((Z39-T39)*12)+(AC39-W39)+1),AC39-W39+1),"入力間違いです")))</f>
        <v/>
      </c>
      <c r="AF39" s="272"/>
      <c r="AG39" s="273"/>
      <c r="AI39" s="56" t="str">
        <f t="shared" ref="AI39:AI99" si="4">IF(OR(B39="",Q39="",T39="",W39="",Z39="",AC39=""),"",(T39*100+W39))</f>
        <v/>
      </c>
      <c r="AJ39" s="11" t="str">
        <f t="shared" ref="AJ39:AJ99" si="5">IF(OR(B39="",Q39="",T39="",W39="",Z39="",AC39=""),"",(Z39*100+AC39))</f>
        <v/>
      </c>
      <c r="AK39" s="70" t="str" cm="1">
        <f t="array" ref="AK39">IF(OR(AI39="",AJ39=""),"",SUMPRODUCT((AI39&lt;=End)*(AJ39&gt;=Start))&gt;1)</f>
        <v/>
      </c>
    </row>
    <row r="40" spans="1:38" ht="31.5" customHeight="1">
      <c r="A40" s="61">
        <v>16</v>
      </c>
      <c r="B40" s="2"/>
      <c r="C40" s="1"/>
      <c r="D40" s="269"/>
      <c r="E40" s="269"/>
      <c r="F40" s="269"/>
      <c r="G40" s="269"/>
      <c r="H40" s="269"/>
      <c r="I40" s="269"/>
      <c r="J40" s="269"/>
      <c r="K40" s="269"/>
      <c r="L40" s="269"/>
      <c r="M40" s="269"/>
      <c r="N40" s="269"/>
      <c r="O40" s="269"/>
      <c r="P40" s="269"/>
      <c r="Q40" s="270"/>
      <c r="R40" s="270"/>
      <c r="S40" s="270"/>
      <c r="T40" s="270"/>
      <c r="U40" s="211"/>
      <c r="V40" s="30" t="s">
        <v>16</v>
      </c>
      <c r="W40" s="8"/>
      <c r="X40" s="30" t="s">
        <v>138</v>
      </c>
      <c r="Y40" s="30" t="s">
        <v>129</v>
      </c>
      <c r="Z40" s="212"/>
      <c r="AA40" s="212"/>
      <c r="AB40" s="30" t="s">
        <v>16</v>
      </c>
      <c r="AC40" s="8"/>
      <c r="AD40" s="31" t="s">
        <v>138</v>
      </c>
      <c r="AE40" s="271" t="str">
        <f t="shared" si="3"/>
        <v/>
      </c>
      <c r="AF40" s="272"/>
      <c r="AG40" s="273"/>
      <c r="AI40" s="56" t="str">
        <f t="shared" si="4"/>
        <v/>
      </c>
      <c r="AJ40" s="11" t="str">
        <f t="shared" si="5"/>
        <v/>
      </c>
      <c r="AK40" s="70" t="str" cm="1">
        <f t="array" ref="AK40">IF(OR(AI40="",AJ40=""),"",SUMPRODUCT((AI40&lt;=End)*(AJ40&gt;=Start))&gt;1)</f>
        <v/>
      </c>
    </row>
    <row r="41" spans="1:38" ht="31.5" customHeight="1">
      <c r="A41" s="61">
        <v>17</v>
      </c>
      <c r="B41" s="2"/>
      <c r="C41" s="1"/>
      <c r="D41" s="288"/>
      <c r="E41" s="289"/>
      <c r="F41" s="289"/>
      <c r="G41" s="289"/>
      <c r="H41" s="289"/>
      <c r="I41" s="289"/>
      <c r="J41" s="289"/>
      <c r="K41" s="289"/>
      <c r="L41" s="289"/>
      <c r="M41" s="289"/>
      <c r="N41" s="289"/>
      <c r="O41" s="289"/>
      <c r="P41" s="290"/>
      <c r="Q41" s="270"/>
      <c r="R41" s="270"/>
      <c r="S41" s="270"/>
      <c r="T41" s="270"/>
      <c r="U41" s="211"/>
      <c r="V41" s="30" t="s">
        <v>16</v>
      </c>
      <c r="W41" s="8"/>
      <c r="X41" s="30" t="s">
        <v>138</v>
      </c>
      <c r="Y41" s="30" t="s">
        <v>129</v>
      </c>
      <c r="Z41" s="212"/>
      <c r="AA41" s="212"/>
      <c r="AB41" s="30" t="s">
        <v>16</v>
      </c>
      <c r="AC41" s="8"/>
      <c r="AD41" s="31" t="s">
        <v>138</v>
      </c>
      <c r="AE41" s="271" t="str">
        <f t="shared" si="3"/>
        <v/>
      </c>
      <c r="AF41" s="272"/>
      <c r="AG41" s="273"/>
      <c r="AI41" s="56" t="str">
        <f t="shared" si="4"/>
        <v/>
      </c>
      <c r="AJ41" s="11" t="str">
        <f t="shared" si="5"/>
        <v/>
      </c>
      <c r="AK41" s="70" t="str" cm="1">
        <f t="array" ref="AK41">IF(OR(AI41="",AJ41=""),"",SUMPRODUCT((AI41&lt;=End)*(AJ41&gt;=Start))&gt;1)</f>
        <v/>
      </c>
    </row>
    <row r="42" spans="1:38" ht="31.5" customHeight="1">
      <c r="A42" s="61">
        <v>18</v>
      </c>
      <c r="B42" s="2"/>
      <c r="C42" s="1"/>
      <c r="D42" s="269"/>
      <c r="E42" s="269"/>
      <c r="F42" s="269"/>
      <c r="G42" s="269"/>
      <c r="H42" s="269"/>
      <c r="I42" s="269"/>
      <c r="J42" s="269"/>
      <c r="K42" s="269"/>
      <c r="L42" s="269"/>
      <c r="M42" s="269"/>
      <c r="N42" s="269"/>
      <c r="O42" s="269"/>
      <c r="P42" s="269"/>
      <c r="Q42" s="270"/>
      <c r="R42" s="270"/>
      <c r="S42" s="270"/>
      <c r="T42" s="270"/>
      <c r="U42" s="211"/>
      <c r="V42" s="30" t="s">
        <v>16</v>
      </c>
      <c r="W42" s="8"/>
      <c r="X42" s="30" t="s">
        <v>138</v>
      </c>
      <c r="Y42" s="30" t="s">
        <v>129</v>
      </c>
      <c r="Z42" s="212"/>
      <c r="AA42" s="212"/>
      <c r="AB42" s="30" t="s">
        <v>16</v>
      </c>
      <c r="AC42" s="8"/>
      <c r="AD42" s="31" t="s">
        <v>138</v>
      </c>
      <c r="AE42" s="271" t="str">
        <f t="shared" si="3"/>
        <v/>
      </c>
      <c r="AF42" s="272"/>
      <c r="AG42" s="273"/>
      <c r="AI42" s="56" t="str">
        <f t="shared" si="4"/>
        <v/>
      </c>
      <c r="AJ42" s="11" t="str">
        <f t="shared" si="5"/>
        <v/>
      </c>
      <c r="AK42" s="70" t="str" cm="1">
        <f t="array" ref="AK42">IF(OR(AI42="",AJ42=""),"",SUMPRODUCT((AI42&lt;=End)*(AJ42&gt;=Start))&gt;1)</f>
        <v/>
      </c>
    </row>
    <row r="43" spans="1:38" ht="31.5" customHeight="1">
      <c r="A43" s="61">
        <v>19</v>
      </c>
      <c r="B43" s="2"/>
      <c r="C43" s="1"/>
      <c r="D43" s="269"/>
      <c r="E43" s="269"/>
      <c r="F43" s="269"/>
      <c r="G43" s="269"/>
      <c r="H43" s="269"/>
      <c r="I43" s="269"/>
      <c r="J43" s="269"/>
      <c r="K43" s="269"/>
      <c r="L43" s="269"/>
      <c r="M43" s="269"/>
      <c r="N43" s="269"/>
      <c r="O43" s="269"/>
      <c r="P43" s="269"/>
      <c r="Q43" s="270"/>
      <c r="R43" s="270"/>
      <c r="S43" s="270"/>
      <c r="T43" s="270"/>
      <c r="U43" s="211"/>
      <c r="V43" s="30" t="s">
        <v>16</v>
      </c>
      <c r="W43" s="8"/>
      <c r="X43" s="30" t="s">
        <v>138</v>
      </c>
      <c r="Y43" s="30" t="s">
        <v>129</v>
      </c>
      <c r="Z43" s="212"/>
      <c r="AA43" s="212"/>
      <c r="AB43" s="30" t="s">
        <v>16</v>
      </c>
      <c r="AC43" s="8"/>
      <c r="AD43" s="31" t="s">
        <v>138</v>
      </c>
      <c r="AE43" s="271" t="str">
        <f t="shared" si="3"/>
        <v/>
      </c>
      <c r="AF43" s="272"/>
      <c r="AG43" s="273"/>
      <c r="AI43" s="56" t="str">
        <f t="shared" si="4"/>
        <v/>
      </c>
      <c r="AJ43" s="11" t="str">
        <f t="shared" si="5"/>
        <v/>
      </c>
      <c r="AK43" s="70" t="str" cm="1">
        <f t="array" ref="AK43">IF(OR(AI43="",AJ43=""),"",SUMPRODUCT((AI43&lt;=End)*(AJ43&gt;=Start))&gt;1)</f>
        <v/>
      </c>
    </row>
    <row r="44" spans="1:38" ht="31.5" customHeight="1">
      <c r="A44" s="61">
        <v>20</v>
      </c>
      <c r="B44" s="2"/>
      <c r="C44" s="1"/>
      <c r="D44" s="269"/>
      <c r="E44" s="269"/>
      <c r="F44" s="269"/>
      <c r="G44" s="269"/>
      <c r="H44" s="269"/>
      <c r="I44" s="269"/>
      <c r="J44" s="269"/>
      <c r="K44" s="269"/>
      <c r="L44" s="269"/>
      <c r="M44" s="269"/>
      <c r="N44" s="269"/>
      <c r="O44" s="269"/>
      <c r="P44" s="269"/>
      <c r="Q44" s="270"/>
      <c r="R44" s="270"/>
      <c r="S44" s="270"/>
      <c r="T44" s="270"/>
      <c r="U44" s="211"/>
      <c r="V44" s="30" t="s">
        <v>16</v>
      </c>
      <c r="W44" s="8"/>
      <c r="X44" s="30" t="s">
        <v>138</v>
      </c>
      <c r="Y44" s="30" t="s">
        <v>129</v>
      </c>
      <c r="Z44" s="212"/>
      <c r="AA44" s="212"/>
      <c r="AB44" s="30" t="s">
        <v>16</v>
      </c>
      <c r="AC44" s="8"/>
      <c r="AD44" s="31" t="s">
        <v>138</v>
      </c>
      <c r="AE44" s="271" t="str">
        <f t="shared" si="3"/>
        <v/>
      </c>
      <c r="AF44" s="272"/>
      <c r="AG44" s="273"/>
      <c r="AI44" s="56" t="str">
        <f t="shared" si="4"/>
        <v/>
      </c>
      <c r="AJ44" s="11" t="str">
        <f t="shared" si="5"/>
        <v/>
      </c>
      <c r="AK44" s="70" t="str" cm="1">
        <f t="array" ref="AK44">IF(OR(AI44="",AJ44=""),"",SUMPRODUCT((AI44&lt;=End)*(AJ44&gt;=Start))&gt;1)</f>
        <v/>
      </c>
    </row>
    <row r="45" spans="1:38" ht="31.5" customHeight="1">
      <c r="A45" s="61">
        <v>21</v>
      </c>
      <c r="B45" s="2"/>
      <c r="C45" s="1"/>
      <c r="D45" s="269"/>
      <c r="E45" s="269"/>
      <c r="F45" s="269"/>
      <c r="G45" s="269"/>
      <c r="H45" s="269"/>
      <c r="I45" s="269"/>
      <c r="J45" s="269"/>
      <c r="K45" s="269"/>
      <c r="L45" s="269"/>
      <c r="M45" s="269"/>
      <c r="N45" s="269"/>
      <c r="O45" s="269"/>
      <c r="P45" s="269"/>
      <c r="Q45" s="270"/>
      <c r="R45" s="270"/>
      <c r="S45" s="270"/>
      <c r="T45" s="270"/>
      <c r="U45" s="211"/>
      <c r="V45" s="30" t="s">
        <v>16</v>
      </c>
      <c r="W45" s="8"/>
      <c r="X45" s="30" t="s">
        <v>138</v>
      </c>
      <c r="Y45" s="30" t="s">
        <v>129</v>
      </c>
      <c r="Z45" s="212"/>
      <c r="AA45" s="212"/>
      <c r="AB45" s="30" t="s">
        <v>16</v>
      </c>
      <c r="AC45" s="8"/>
      <c r="AD45" s="31" t="s">
        <v>138</v>
      </c>
      <c r="AE45" s="271" t="str">
        <f t="shared" si="3"/>
        <v/>
      </c>
      <c r="AF45" s="272"/>
      <c r="AG45" s="273"/>
      <c r="AI45" s="56" t="str">
        <f t="shared" si="4"/>
        <v/>
      </c>
      <c r="AJ45" s="11" t="str">
        <f t="shared" si="5"/>
        <v/>
      </c>
      <c r="AK45" s="70" t="str" cm="1">
        <f t="array" ref="AK45">IF(OR(AI45="",AJ45=""),"",SUMPRODUCT((AI45&lt;=End)*(AJ45&gt;=Start))&gt;1)</f>
        <v/>
      </c>
    </row>
    <row r="46" spans="1:38" ht="31.5" customHeight="1">
      <c r="A46" s="61">
        <v>22</v>
      </c>
      <c r="B46" s="2"/>
      <c r="C46" s="1"/>
      <c r="D46" s="269"/>
      <c r="E46" s="269"/>
      <c r="F46" s="269"/>
      <c r="G46" s="269"/>
      <c r="H46" s="269"/>
      <c r="I46" s="269"/>
      <c r="J46" s="269"/>
      <c r="K46" s="269"/>
      <c r="L46" s="269"/>
      <c r="M46" s="269"/>
      <c r="N46" s="269"/>
      <c r="O46" s="269"/>
      <c r="P46" s="269"/>
      <c r="Q46" s="270"/>
      <c r="R46" s="270"/>
      <c r="S46" s="270"/>
      <c r="T46" s="270"/>
      <c r="U46" s="211"/>
      <c r="V46" s="30" t="s">
        <v>16</v>
      </c>
      <c r="W46" s="8"/>
      <c r="X46" s="30" t="s">
        <v>138</v>
      </c>
      <c r="Y46" s="30" t="s">
        <v>129</v>
      </c>
      <c r="Z46" s="212"/>
      <c r="AA46" s="212"/>
      <c r="AB46" s="30" t="s">
        <v>16</v>
      </c>
      <c r="AC46" s="8"/>
      <c r="AD46" s="31" t="s">
        <v>138</v>
      </c>
      <c r="AE46" s="271" t="str">
        <f t="shared" si="3"/>
        <v/>
      </c>
      <c r="AF46" s="272"/>
      <c r="AG46" s="273"/>
      <c r="AI46" s="56" t="str">
        <f t="shared" si="4"/>
        <v/>
      </c>
      <c r="AJ46" s="11" t="str">
        <f t="shared" si="5"/>
        <v/>
      </c>
      <c r="AK46" s="70" t="str" cm="1">
        <f t="array" ref="AK46">IF(OR(AI46="",AJ46=""),"",SUMPRODUCT((AI46&lt;=End)*(AJ46&gt;=Start))&gt;1)</f>
        <v/>
      </c>
    </row>
    <row r="47" spans="1:38" ht="31.5" customHeight="1">
      <c r="A47" s="61">
        <v>23</v>
      </c>
      <c r="B47" s="2"/>
      <c r="C47" s="1"/>
      <c r="D47" s="269"/>
      <c r="E47" s="269"/>
      <c r="F47" s="269"/>
      <c r="G47" s="269"/>
      <c r="H47" s="269"/>
      <c r="I47" s="269"/>
      <c r="J47" s="269"/>
      <c r="K47" s="269"/>
      <c r="L47" s="269"/>
      <c r="M47" s="269"/>
      <c r="N47" s="269"/>
      <c r="O47" s="269"/>
      <c r="P47" s="269"/>
      <c r="Q47" s="270"/>
      <c r="R47" s="270"/>
      <c r="S47" s="270"/>
      <c r="T47" s="270"/>
      <c r="U47" s="211"/>
      <c r="V47" s="30" t="s">
        <v>16</v>
      </c>
      <c r="W47" s="8"/>
      <c r="X47" s="30" t="s">
        <v>138</v>
      </c>
      <c r="Y47" s="30" t="s">
        <v>129</v>
      </c>
      <c r="Z47" s="212"/>
      <c r="AA47" s="212"/>
      <c r="AB47" s="30" t="s">
        <v>16</v>
      </c>
      <c r="AC47" s="8"/>
      <c r="AD47" s="31" t="s">
        <v>138</v>
      </c>
      <c r="AE47" s="271" t="str">
        <f t="shared" si="3"/>
        <v/>
      </c>
      <c r="AF47" s="272"/>
      <c r="AG47" s="273"/>
      <c r="AI47" s="56" t="str">
        <f t="shared" si="4"/>
        <v/>
      </c>
      <c r="AJ47" s="11" t="str">
        <f t="shared" si="5"/>
        <v/>
      </c>
      <c r="AK47" s="70" t="str" cm="1">
        <f t="array" ref="AK47">IF(OR(AI47="",AJ47=""),"",SUMPRODUCT((AI47&lt;=End)*(AJ47&gt;=Start))&gt;1)</f>
        <v/>
      </c>
    </row>
    <row r="48" spans="1:38" ht="31.5" customHeight="1">
      <c r="A48" s="61">
        <v>24</v>
      </c>
      <c r="B48" s="2"/>
      <c r="C48" s="1"/>
      <c r="D48" s="269"/>
      <c r="E48" s="269"/>
      <c r="F48" s="269"/>
      <c r="G48" s="269"/>
      <c r="H48" s="269"/>
      <c r="I48" s="269"/>
      <c r="J48" s="269"/>
      <c r="K48" s="269"/>
      <c r="L48" s="269"/>
      <c r="M48" s="269"/>
      <c r="N48" s="269"/>
      <c r="O48" s="269"/>
      <c r="P48" s="269"/>
      <c r="Q48" s="270"/>
      <c r="R48" s="270"/>
      <c r="S48" s="270"/>
      <c r="T48" s="270"/>
      <c r="U48" s="211"/>
      <c r="V48" s="30" t="s">
        <v>16</v>
      </c>
      <c r="W48" s="8"/>
      <c r="X48" s="30" t="s">
        <v>138</v>
      </c>
      <c r="Y48" s="30" t="s">
        <v>129</v>
      </c>
      <c r="Z48" s="212"/>
      <c r="AA48" s="212"/>
      <c r="AB48" s="30" t="s">
        <v>16</v>
      </c>
      <c r="AC48" s="8"/>
      <c r="AD48" s="31" t="s">
        <v>138</v>
      </c>
      <c r="AE48" s="271" t="str">
        <f t="shared" si="3"/>
        <v/>
      </c>
      <c r="AF48" s="272"/>
      <c r="AG48" s="273"/>
      <c r="AI48" s="56" t="str">
        <f t="shared" si="4"/>
        <v/>
      </c>
      <c r="AJ48" s="11" t="str">
        <f t="shared" si="5"/>
        <v/>
      </c>
      <c r="AK48" s="70" t="str" cm="1">
        <f t="array" ref="AK48">IF(OR(AI48="",AJ48=""),"",SUMPRODUCT((AI48&lt;=End)*(AJ48&gt;=Start))&gt;1)</f>
        <v/>
      </c>
    </row>
    <row r="49" spans="1:37" ht="31.5" customHeight="1">
      <c r="A49" s="61">
        <v>25</v>
      </c>
      <c r="B49" s="2"/>
      <c r="C49" s="1"/>
      <c r="D49" s="269"/>
      <c r="E49" s="269"/>
      <c r="F49" s="269"/>
      <c r="G49" s="269"/>
      <c r="H49" s="269"/>
      <c r="I49" s="269"/>
      <c r="J49" s="269"/>
      <c r="K49" s="269"/>
      <c r="L49" s="269"/>
      <c r="M49" s="269"/>
      <c r="N49" s="269"/>
      <c r="O49" s="269"/>
      <c r="P49" s="269"/>
      <c r="Q49" s="270"/>
      <c r="R49" s="270"/>
      <c r="S49" s="270"/>
      <c r="T49" s="270"/>
      <c r="U49" s="211"/>
      <c r="V49" s="30" t="s">
        <v>16</v>
      </c>
      <c r="W49" s="8"/>
      <c r="X49" s="30" t="s">
        <v>138</v>
      </c>
      <c r="Y49" s="30" t="s">
        <v>129</v>
      </c>
      <c r="Z49" s="212"/>
      <c r="AA49" s="212"/>
      <c r="AB49" s="30" t="s">
        <v>16</v>
      </c>
      <c r="AC49" s="8"/>
      <c r="AD49" s="31" t="s">
        <v>138</v>
      </c>
      <c r="AE49" s="271" t="str">
        <f t="shared" si="3"/>
        <v/>
      </c>
      <c r="AF49" s="272"/>
      <c r="AG49" s="273"/>
      <c r="AI49" s="56" t="str">
        <f t="shared" si="4"/>
        <v/>
      </c>
      <c r="AJ49" s="11" t="str">
        <f t="shared" si="5"/>
        <v/>
      </c>
      <c r="AK49" s="70" t="str" cm="1">
        <f t="array" ref="AK49">IF(OR(AI49="",AJ49=""),"",SUMPRODUCT((AI49&lt;=End)*(AJ49&gt;=Start))&gt;1)</f>
        <v/>
      </c>
    </row>
    <row r="50" spans="1:37" ht="31.5" customHeight="1">
      <c r="A50" s="61">
        <v>26</v>
      </c>
      <c r="B50" s="2"/>
      <c r="C50" s="1"/>
      <c r="D50" s="288"/>
      <c r="E50" s="289"/>
      <c r="F50" s="289"/>
      <c r="G50" s="289"/>
      <c r="H50" s="289"/>
      <c r="I50" s="289"/>
      <c r="J50" s="289"/>
      <c r="K50" s="289"/>
      <c r="L50" s="289"/>
      <c r="M50" s="289"/>
      <c r="N50" s="289"/>
      <c r="O50" s="289"/>
      <c r="P50" s="290"/>
      <c r="Q50" s="270"/>
      <c r="R50" s="270"/>
      <c r="S50" s="270"/>
      <c r="T50" s="270"/>
      <c r="U50" s="211"/>
      <c r="V50" s="30" t="s">
        <v>16</v>
      </c>
      <c r="W50" s="8"/>
      <c r="X50" s="30" t="s">
        <v>138</v>
      </c>
      <c r="Y50" s="30" t="s">
        <v>129</v>
      </c>
      <c r="Z50" s="212"/>
      <c r="AA50" s="212"/>
      <c r="AB50" s="30" t="s">
        <v>16</v>
      </c>
      <c r="AC50" s="8"/>
      <c r="AD50" s="31" t="s">
        <v>138</v>
      </c>
      <c r="AE50" s="271" t="str">
        <f t="shared" si="3"/>
        <v/>
      </c>
      <c r="AF50" s="272"/>
      <c r="AG50" s="273"/>
      <c r="AI50" s="56" t="str">
        <f t="shared" si="4"/>
        <v/>
      </c>
      <c r="AJ50" s="11" t="str">
        <f t="shared" si="5"/>
        <v/>
      </c>
      <c r="AK50" s="70" t="str" cm="1">
        <f t="array" ref="AK50">IF(OR(AI50="",AJ50=""),"",SUMPRODUCT((AI50&lt;=End)*(AJ50&gt;=Start))&gt;1)</f>
        <v/>
      </c>
    </row>
    <row r="51" spans="1:37" ht="31.5" customHeight="1">
      <c r="A51" s="61">
        <v>27</v>
      </c>
      <c r="B51" s="2"/>
      <c r="C51" s="1"/>
      <c r="D51" s="288"/>
      <c r="E51" s="289"/>
      <c r="F51" s="289"/>
      <c r="G51" s="289"/>
      <c r="H51" s="289"/>
      <c r="I51" s="289"/>
      <c r="J51" s="289"/>
      <c r="K51" s="289"/>
      <c r="L51" s="289"/>
      <c r="M51" s="289"/>
      <c r="N51" s="289"/>
      <c r="O51" s="289"/>
      <c r="P51" s="290"/>
      <c r="Q51" s="270"/>
      <c r="R51" s="270"/>
      <c r="S51" s="270"/>
      <c r="T51" s="270"/>
      <c r="U51" s="211"/>
      <c r="V51" s="30" t="s">
        <v>16</v>
      </c>
      <c r="W51" s="8"/>
      <c r="X51" s="30" t="s">
        <v>138</v>
      </c>
      <c r="Y51" s="30" t="s">
        <v>129</v>
      </c>
      <c r="Z51" s="212"/>
      <c r="AA51" s="212"/>
      <c r="AB51" s="30" t="s">
        <v>16</v>
      </c>
      <c r="AC51" s="8"/>
      <c r="AD51" s="31" t="s">
        <v>138</v>
      </c>
      <c r="AE51" s="271" t="str">
        <f t="shared" si="3"/>
        <v/>
      </c>
      <c r="AF51" s="272"/>
      <c r="AG51" s="273"/>
      <c r="AI51" s="56" t="str">
        <f t="shared" si="4"/>
        <v/>
      </c>
      <c r="AJ51" s="11" t="str">
        <f t="shared" si="5"/>
        <v/>
      </c>
      <c r="AK51" s="70" t="str" cm="1">
        <f t="array" ref="AK51">IF(OR(AI51="",AJ51=""),"",SUMPRODUCT((AI51&lt;=End)*(AJ51&gt;=Start))&gt;1)</f>
        <v/>
      </c>
    </row>
    <row r="52" spans="1:37" ht="31.5" customHeight="1">
      <c r="A52" s="61">
        <v>28</v>
      </c>
      <c r="B52" s="2"/>
      <c r="C52" s="1"/>
      <c r="D52" s="288"/>
      <c r="E52" s="289"/>
      <c r="F52" s="289"/>
      <c r="G52" s="289"/>
      <c r="H52" s="289"/>
      <c r="I52" s="289"/>
      <c r="J52" s="289"/>
      <c r="K52" s="289"/>
      <c r="L52" s="289"/>
      <c r="M52" s="289"/>
      <c r="N52" s="289"/>
      <c r="O52" s="289"/>
      <c r="P52" s="290"/>
      <c r="Q52" s="270"/>
      <c r="R52" s="270"/>
      <c r="S52" s="270"/>
      <c r="T52" s="270"/>
      <c r="U52" s="211"/>
      <c r="V52" s="30" t="s">
        <v>16</v>
      </c>
      <c r="W52" s="8"/>
      <c r="X52" s="30" t="s">
        <v>138</v>
      </c>
      <c r="Y52" s="30" t="s">
        <v>129</v>
      </c>
      <c r="Z52" s="212"/>
      <c r="AA52" s="212"/>
      <c r="AB52" s="30" t="s">
        <v>16</v>
      </c>
      <c r="AC52" s="8"/>
      <c r="AD52" s="31" t="s">
        <v>138</v>
      </c>
      <c r="AE52" s="271" t="str">
        <f t="shared" si="3"/>
        <v/>
      </c>
      <c r="AF52" s="272"/>
      <c r="AG52" s="273"/>
      <c r="AI52" s="56" t="str">
        <f t="shared" si="4"/>
        <v/>
      </c>
      <c r="AJ52" s="11" t="str">
        <f t="shared" si="5"/>
        <v/>
      </c>
      <c r="AK52" s="70" t="str" cm="1">
        <f t="array" ref="AK52">IF(OR(AI52="",AJ52=""),"",SUMPRODUCT((AI52&lt;=End)*(AJ52&gt;=Start))&gt;1)</f>
        <v/>
      </c>
    </row>
    <row r="53" spans="1:37" ht="31.5" customHeight="1">
      <c r="A53" s="61">
        <v>29</v>
      </c>
      <c r="B53" s="2"/>
      <c r="C53" s="1"/>
      <c r="D53" s="288"/>
      <c r="E53" s="289"/>
      <c r="F53" s="289"/>
      <c r="G53" s="289"/>
      <c r="H53" s="289"/>
      <c r="I53" s="289"/>
      <c r="J53" s="289"/>
      <c r="K53" s="289"/>
      <c r="L53" s="289"/>
      <c r="M53" s="289"/>
      <c r="N53" s="289"/>
      <c r="O53" s="289"/>
      <c r="P53" s="290"/>
      <c r="Q53" s="270"/>
      <c r="R53" s="270"/>
      <c r="S53" s="270"/>
      <c r="T53" s="270"/>
      <c r="U53" s="211"/>
      <c r="V53" s="30" t="s">
        <v>16</v>
      </c>
      <c r="W53" s="8"/>
      <c r="X53" s="30" t="s">
        <v>138</v>
      </c>
      <c r="Y53" s="30" t="s">
        <v>129</v>
      </c>
      <c r="Z53" s="212"/>
      <c r="AA53" s="212"/>
      <c r="AB53" s="30" t="s">
        <v>16</v>
      </c>
      <c r="AC53" s="8"/>
      <c r="AD53" s="31" t="s">
        <v>138</v>
      </c>
      <c r="AE53" s="271" t="str">
        <f t="shared" si="3"/>
        <v/>
      </c>
      <c r="AF53" s="272"/>
      <c r="AG53" s="273"/>
      <c r="AI53" s="56" t="str">
        <f t="shared" si="4"/>
        <v/>
      </c>
      <c r="AJ53" s="11" t="str">
        <f t="shared" si="5"/>
        <v/>
      </c>
      <c r="AK53" s="70" t="str" cm="1">
        <f t="array" ref="AK53">IF(OR(AI53="",AJ53=""),"",SUMPRODUCT((AI53&lt;=End)*(AJ53&gt;=Start))&gt;1)</f>
        <v/>
      </c>
    </row>
    <row r="54" spans="1:37" ht="31.5" customHeight="1">
      <c r="A54" s="61">
        <v>30</v>
      </c>
      <c r="B54" s="2"/>
      <c r="C54" s="1"/>
      <c r="D54" s="288"/>
      <c r="E54" s="289"/>
      <c r="F54" s="289"/>
      <c r="G54" s="289"/>
      <c r="H54" s="289"/>
      <c r="I54" s="289"/>
      <c r="J54" s="289"/>
      <c r="K54" s="289"/>
      <c r="L54" s="289"/>
      <c r="M54" s="289"/>
      <c r="N54" s="289"/>
      <c r="O54" s="289"/>
      <c r="P54" s="290"/>
      <c r="Q54" s="270"/>
      <c r="R54" s="270"/>
      <c r="S54" s="270"/>
      <c r="T54" s="270"/>
      <c r="U54" s="211"/>
      <c r="V54" s="30" t="s">
        <v>16</v>
      </c>
      <c r="W54" s="8"/>
      <c r="X54" s="30" t="s">
        <v>138</v>
      </c>
      <c r="Y54" s="30" t="s">
        <v>129</v>
      </c>
      <c r="Z54" s="212"/>
      <c r="AA54" s="212"/>
      <c r="AB54" s="30" t="s">
        <v>16</v>
      </c>
      <c r="AC54" s="8"/>
      <c r="AD54" s="31" t="s">
        <v>138</v>
      </c>
      <c r="AE54" s="271" t="str">
        <f t="shared" si="3"/>
        <v/>
      </c>
      <c r="AF54" s="272"/>
      <c r="AG54" s="273"/>
      <c r="AI54" s="56" t="str">
        <f t="shared" si="4"/>
        <v/>
      </c>
      <c r="AJ54" s="11" t="str">
        <f t="shared" si="5"/>
        <v/>
      </c>
      <c r="AK54" s="70" t="str" cm="1">
        <f t="array" ref="AK54">IF(OR(AI54="",AJ54=""),"",SUMPRODUCT((AI54&lt;=End)*(AJ54&gt;=Start))&gt;1)</f>
        <v/>
      </c>
    </row>
    <row r="55" spans="1:37" ht="31.5" customHeight="1">
      <c r="A55" s="61">
        <v>31</v>
      </c>
      <c r="B55" s="2"/>
      <c r="C55" s="1"/>
      <c r="D55" s="288"/>
      <c r="E55" s="289"/>
      <c r="F55" s="289"/>
      <c r="G55" s="289"/>
      <c r="H55" s="289"/>
      <c r="I55" s="289"/>
      <c r="J55" s="289"/>
      <c r="K55" s="289"/>
      <c r="L55" s="289"/>
      <c r="M55" s="289"/>
      <c r="N55" s="289"/>
      <c r="O55" s="289"/>
      <c r="P55" s="290"/>
      <c r="Q55" s="270"/>
      <c r="R55" s="270"/>
      <c r="S55" s="270"/>
      <c r="T55" s="270"/>
      <c r="U55" s="211"/>
      <c r="V55" s="30" t="s">
        <v>16</v>
      </c>
      <c r="W55" s="8"/>
      <c r="X55" s="30" t="s">
        <v>138</v>
      </c>
      <c r="Y55" s="30" t="s">
        <v>129</v>
      </c>
      <c r="Z55" s="212"/>
      <c r="AA55" s="212"/>
      <c r="AB55" s="30" t="s">
        <v>16</v>
      </c>
      <c r="AC55" s="8"/>
      <c r="AD55" s="31" t="s">
        <v>138</v>
      </c>
      <c r="AE55" s="271" t="str">
        <f t="shared" si="3"/>
        <v/>
      </c>
      <c r="AF55" s="272"/>
      <c r="AG55" s="273"/>
      <c r="AI55" s="56" t="str">
        <f t="shared" si="4"/>
        <v/>
      </c>
      <c r="AJ55" s="11" t="str">
        <f t="shared" si="5"/>
        <v/>
      </c>
      <c r="AK55" s="70" t="str" cm="1">
        <f t="array" ref="AK55">IF(OR(AI55="",AJ55=""),"",SUMPRODUCT((AI55&lt;=End)*(AJ55&gt;=Start))&gt;1)</f>
        <v/>
      </c>
    </row>
    <row r="56" spans="1:37" ht="31.5" customHeight="1">
      <c r="A56" s="61">
        <v>32</v>
      </c>
      <c r="B56" s="2"/>
      <c r="C56" s="1"/>
      <c r="D56" s="288"/>
      <c r="E56" s="289"/>
      <c r="F56" s="289"/>
      <c r="G56" s="289"/>
      <c r="H56" s="289"/>
      <c r="I56" s="289"/>
      <c r="J56" s="289"/>
      <c r="K56" s="289"/>
      <c r="L56" s="289"/>
      <c r="M56" s="289"/>
      <c r="N56" s="289"/>
      <c r="O56" s="289"/>
      <c r="P56" s="290"/>
      <c r="Q56" s="270"/>
      <c r="R56" s="270"/>
      <c r="S56" s="270"/>
      <c r="T56" s="270"/>
      <c r="U56" s="211"/>
      <c r="V56" s="30" t="s">
        <v>16</v>
      </c>
      <c r="W56" s="8"/>
      <c r="X56" s="30" t="s">
        <v>138</v>
      </c>
      <c r="Y56" s="30" t="s">
        <v>129</v>
      </c>
      <c r="Z56" s="212"/>
      <c r="AA56" s="212"/>
      <c r="AB56" s="30" t="s">
        <v>16</v>
      </c>
      <c r="AC56" s="8"/>
      <c r="AD56" s="31" t="s">
        <v>138</v>
      </c>
      <c r="AE56" s="271" t="str">
        <f t="shared" si="3"/>
        <v/>
      </c>
      <c r="AF56" s="272"/>
      <c r="AG56" s="273"/>
      <c r="AI56" s="56" t="str">
        <f t="shared" si="4"/>
        <v/>
      </c>
      <c r="AJ56" s="11" t="str">
        <f t="shared" si="5"/>
        <v/>
      </c>
      <c r="AK56" s="70" t="str" cm="1">
        <f t="array" ref="AK56">IF(OR(AI56="",AJ56=""),"",SUMPRODUCT((AI56&lt;=End)*(AJ56&gt;=Start))&gt;1)</f>
        <v/>
      </c>
    </row>
    <row r="57" spans="1:37" ht="31.5" customHeight="1">
      <c r="A57" s="61">
        <v>33</v>
      </c>
      <c r="B57" s="2"/>
      <c r="C57" s="1"/>
      <c r="D57" s="288"/>
      <c r="E57" s="289"/>
      <c r="F57" s="289"/>
      <c r="G57" s="289"/>
      <c r="H57" s="289"/>
      <c r="I57" s="289"/>
      <c r="J57" s="289"/>
      <c r="K57" s="289"/>
      <c r="L57" s="289"/>
      <c r="M57" s="289"/>
      <c r="N57" s="289"/>
      <c r="O57" s="289"/>
      <c r="P57" s="290"/>
      <c r="Q57" s="270"/>
      <c r="R57" s="270"/>
      <c r="S57" s="270"/>
      <c r="T57" s="270"/>
      <c r="U57" s="211"/>
      <c r="V57" s="30" t="s">
        <v>16</v>
      </c>
      <c r="W57" s="8"/>
      <c r="X57" s="30" t="s">
        <v>138</v>
      </c>
      <c r="Y57" s="30" t="s">
        <v>129</v>
      </c>
      <c r="Z57" s="212"/>
      <c r="AA57" s="212"/>
      <c r="AB57" s="30" t="s">
        <v>16</v>
      </c>
      <c r="AC57" s="8"/>
      <c r="AD57" s="31" t="s">
        <v>138</v>
      </c>
      <c r="AE57" s="271" t="str">
        <f t="shared" si="3"/>
        <v/>
      </c>
      <c r="AF57" s="272"/>
      <c r="AG57" s="273"/>
      <c r="AI57" s="56" t="str">
        <f t="shared" si="4"/>
        <v/>
      </c>
      <c r="AJ57" s="11" t="str">
        <f t="shared" si="5"/>
        <v/>
      </c>
      <c r="AK57" s="70" t="str" cm="1">
        <f t="array" ref="AK57">IF(OR(AI57="",AJ57=""),"",SUMPRODUCT((AI57&lt;=End)*(AJ57&gt;=Start))&gt;1)</f>
        <v/>
      </c>
    </row>
    <row r="58" spans="1:37" ht="31.5" customHeight="1">
      <c r="A58" s="61">
        <v>34</v>
      </c>
      <c r="B58" s="2"/>
      <c r="C58" s="1"/>
      <c r="D58" s="288"/>
      <c r="E58" s="289"/>
      <c r="F58" s="289"/>
      <c r="G58" s="289"/>
      <c r="H58" s="289"/>
      <c r="I58" s="289"/>
      <c r="J58" s="289"/>
      <c r="K58" s="289"/>
      <c r="L58" s="289"/>
      <c r="M58" s="289"/>
      <c r="N58" s="289"/>
      <c r="O58" s="289"/>
      <c r="P58" s="290"/>
      <c r="Q58" s="270"/>
      <c r="R58" s="270"/>
      <c r="S58" s="270"/>
      <c r="T58" s="270"/>
      <c r="U58" s="211"/>
      <c r="V58" s="30" t="s">
        <v>16</v>
      </c>
      <c r="W58" s="8"/>
      <c r="X58" s="30" t="s">
        <v>138</v>
      </c>
      <c r="Y58" s="30" t="s">
        <v>129</v>
      </c>
      <c r="Z58" s="212"/>
      <c r="AA58" s="212"/>
      <c r="AB58" s="30" t="s">
        <v>16</v>
      </c>
      <c r="AC58" s="8"/>
      <c r="AD58" s="31" t="s">
        <v>138</v>
      </c>
      <c r="AE58" s="271" t="str">
        <f t="shared" si="3"/>
        <v/>
      </c>
      <c r="AF58" s="272"/>
      <c r="AG58" s="273"/>
      <c r="AI58" s="56" t="str">
        <f t="shared" si="4"/>
        <v/>
      </c>
      <c r="AJ58" s="11" t="str">
        <f t="shared" si="5"/>
        <v/>
      </c>
      <c r="AK58" s="70" t="str" cm="1">
        <f t="array" ref="AK58">IF(OR(AI58="",AJ58=""),"",SUMPRODUCT((AI58&lt;=End)*(AJ58&gt;=Start))&gt;1)</f>
        <v/>
      </c>
    </row>
    <row r="59" spans="1:37" ht="31.5" customHeight="1">
      <c r="A59" s="61">
        <v>35</v>
      </c>
      <c r="B59" s="2"/>
      <c r="C59" s="1"/>
      <c r="D59" s="288"/>
      <c r="E59" s="289"/>
      <c r="F59" s="289"/>
      <c r="G59" s="289"/>
      <c r="H59" s="289"/>
      <c r="I59" s="289"/>
      <c r="J59" s="289"/>
      <c r="K59" s="289"/>
      <c r="L59" s="289"/>
      <c r="M59" s="289"/>
      <c r="N59" s="289"/>
      <c r="O59" s="289"/>
      <c r="P59" s="290"/>
      <c r="Q59" s="270"/>
      <c r="R59" s="270"/>
      <c r="S59" s="270"/>
      <c r="T59" s="270"/>
      <c r="U59" s="211"/>
      <c r="V59" s="30" t="s">
        <v>16</v>
      </c>
      <c r="W59" s="8"/>
      <c r="X59" s="30" t="s">
        <v>138</v>
      </c>
      <c r="Y59" s="30" t="s">
        <v>129</v>
      </c>
      <c r="Z59" s="212"/>
      <c r="AA59" s="212"/>
      <c r="AB59" s="30" t="s">
        <v>16</v>
      </c>
      <c r="AC59" s="8"/>
      <c r="AD59" s="31" t="s">
        <v>138</v>
      </c>
      <c r="AE59" s="271" t="str">
        <f t="shared" si="3"/>
        <v/>
      </c>
      <c r="AF59" s="272"/>
      <c r="AG59" s="273"/>
      <c r="AI59" s="56" t="str">
        <f t="shared" si="4"/>
        <v/>
      </c>
      <c r="AJ59" s="11" t="str">
        <f t="shared" si="5"/>
        <v/>
      </c>
      <c r="AK59" s="70" t="str" cm="1">
        <f t="array" ref="AK59">IF(OR(AI59="",AJ59=""),"",SUMPRODUCT((AI59&lt;=End)*(AJ59&gt;=Start))&gt;1)</f>
        <v/>
      </c>
    </row>
    <row r="60" spans="1:37" ht="31.5" customHeight="1">
      <c r="A60" s="61">
        <v>36</v>
      </c>
      <c r="B60" s="2"/>
      <c r="C60" s="1"/>
      <c r="D60" s="288"/>
      <c r="E60" s="289"/>
      <c r="F60" s="289"/>
      <c r="G60" s="289"/>
      <c r="H60" s="289"/>
      <c r="I60" s="289"/>
      <c r="J60" s="289"/>
      <c r="K60" s="289"/>
      <c r="L60" s="289"/>
      <c r="M60" s="289"/>
      <c r="N60" s="289"/>
      <c r="O60" s="289"/>
      <c r="P60" s="290"/>
      <c r="Q60" s="270"/>
      <c r="R60" s="270"/>
      <c r="S60" s="270"/>
      <c r="T60" s="270"/>
      <c r="U60" s="211"/>
      <c r="V60" s="30" t="s">
        <v>16</v>
      </c>
      <c r="W60" s="8"/>
      <c r="X60" s="30" t="s">
        <v>138</v>
      </c>
      <c r="Y60" s="30" t="s">
        <v>129</v>
      </c>
      <c r="Z60" s="212"/>
      <c r="AA60" s="212"/>
      <c r="AB60" s="30" t="s">
        <v>16</v>
      </c>
      <c r="AC60" s="8"/>
      <c r="AD60" s="31" t="s">
        <v>138</v>
      </c>
      <c r="AE60" s="271" t="str">
        <f t="shared" si="3"/>
        <v/>
      </c>
      <c r="AF60" s="272"/>
      <c r="AG60" s="273"/>
      <c r="AI60" s="56" t="str">
        <f t="shared" si="4"/>
        <v/>
      </c>
      <c r="AJ60" s="11" t="str">
        <f t="shared" si="5"/>
        <v/>
      </c>
      <c r="AK60" s="70" t="str" cm="1">
        <f t="array" ref="AK60">IF(OR(AI60="",AJ60=""),"",SUMPRODUCT((AI60&lt;=End)*(AJ60&gt;=Start))&gt;1)</f>
        <v/>
      </c>
    </row>
    <row r="61" spans="1:37" ht="31.5" customHeight="1">
      <c r="A61" s="61">
        <v>37</v>
      </c>
      <c r="B61" s="2"/>
      <c r="C61" s="1"/>
      <c r="D61" s="288"/>
      <c r="E61" s="289"/>
      <c r="F61" s="289"/>
      <c r="G61" s="289"/>
      <c r="H61" s="289"/>
      <c r="I61" s="289"/>
      <c r="J61" s="289"/>
      <c r="K61" s="289"/>
      <c r="L61" s="289"/>
      <c r="M61" s="289"/>
      <c r="N61" s="289"/>
      <c r="O61" s="289"/>
      <c r="P61" s="290"/>
      <c r="Q61" s="270"/>
      <c r="R61" s="270"/>
      <c r="S61" s="270"/>
      <c r="T61" s="270"/>
      <c r="U61" s="211"/>
      <c r="V61" s="30" t="s">
        <v>16</v>
      </c>
      <c r="W61" s="8"/>
      <c r="X61" s="30" t="s">
        <v>138</v>
      </c>
      <c r="Y61" s="30" t="s">
        <v>129</v>
      </c>
      <c r="Z61" s="212"/>
      <c r="AA61" s="212"/>
      <c r="AB61" s="30" t="s">
        <v>16</v>
      </c>
      <c r="AC61" s="8"/>
      <c r="AD61" s="31" t="s">
        <v>138</v>
      </c>
      <c r="AE61" s="271" t="str">
        <f t="shared" si="3"/>
        <v/>
      </c>
      <c r="AF61" s="272"/>
      <c r="AG61" s="273"/>
      <c r="AI61" s="56" t="str">
        <f t="shared" si="4"/>
        <v/>
      </c>
      <c r="AJ61" s="11" t="str">
        <f t="shared" si="5"/>
        <v/>
      </c>
      <c r="AK61" s="70" t="str" cm="1">
        <f t="array" ref="AK61">IF(OR(AI61="",AJ61=""),"",SUMPRODUCT((AI61&lt;=End)*(AJ61&gt;=Start))&gt;1)</f>
        <v/>
      </c>
    </row>
    <row r="62" spans="1:37" ht="31.5" customHeight="1">
      <c r="A62" s="61">
        <v>38</v>
      </c>
      <c r="B62" s="2"/>
      <c r="C62" s="1"/>
      <c r="D62" s="288"/>
      <c r="E62" s="289"/>
      <c r="F62" s="289"/>
      <c r="G62" s="289"/>
      <c r="H62" s="289"/>
      <c r="I62" s="289"/>
      <c r="J62" s="289"/>
      <c r="K62" s="289"/>
      <c r="L62" s="289"/>
      <c r="M62" s="289"/>
      <c r="N62" s="289"/>
      <c r="O62" s="289"/>
      <c r="P62" s="290"/>
      <c r="Q62" s="270"/>
      <c r="R62" s="270"/>
      <c r="S62" s="270"/>
      <c r="T62" s="270"/>
      <c r="U62" s="211"/>
      <c r="V62" s="30" t="s">
        <v>16</v>
      </c>
      <c r="W62" s="8"/>
      <c r="X62" s="30" t="s">
        <v>138</v>
      </c>
      <c r="Y62" s="30" t="s">
        <v>129</v>
      </c>
      <c r="Z62" s="212"/>
      <c r="AA62" s="212"/>
      <c r="AB62" s="30" t="s">
        <v>16</v>
      </c>
      <c r="AC62" s="8"/>
      <c r="AD62" s="31" t="s">
        <v>138</v>
      </c>
      <c r="AE62" s="271" t="str">
        <f t="shared" si="3"/>
        <v/>
      </c>
      <c r="AF62" s="272"/>
      <c r="AG62" s="273"/>
      <c r="AI62" s="56" t="str">
        <f t="shared" si="4"/>
        <v/>
      </c>
      <c r="AJ62" s="11" t="str">
        <f t="shared" si="5"/>
        <v/>
      </c>
      <c r="AK62" s="70" t="str" cm="1">
        <f t="array" ref="AK62">IF(OR(AI62="",AJ62=""),"",SUMPRODUCT((AI62&lt;=End)*(AJ62&gt;=Start))&gt;1)</f>
        <v/>
      </c>
    </row>
    <row r="63" spans="1:37" ht="31.5" customHeight="1">
      <c r="A63" s="61">
        <v>39</v>
      </c>
      <c r="B63" s="2"/>
      <c r="C63" s="1"/>
      <c r="D63" s="288"/>
      <c r="E63" s="289"/>
      <c r="F63" s="289"/>
      <c r="G63" s="289"/>
      <c r="H63" s="289"/>
      <c r="I63" s="289"/>
      <c r="J63" s="289"/>
      <c r="K63" s="289"/>
      <c r="L63" s="289"/>
      <c r="M63" s="289"/>
      <c r="N63" s="289"/>
      <c r="O63" s="289"/>
      <c r="P63" s="290"/>
      <c r="Q63" s="270"/>
      <c r="R63" s="270"/>
      <c r="S63" s="270"/>
      <c r="T63" s="270"/>
      <c r="U63" s="211"/>
      <c r="V63" s="30" t="s">
        <v>16</v>
      </c>
      <c r="W63" s="8"/>
      <c r="X63" s="30" t="s">
        <v>138</v>
      </c>
      <c r="Y63" s="30" t="s">
        <v>129</v>
      </c>
      <c r="Z63" s="212"/>
      <c r="AA63" s="212"/>
      <c r="AB63" s="30" t="s">
        <v>16</v>
      </c>
      <c r="AC63" s="8"/>
      <c r="AD63" s="31" t="s">
        <v>138</v>
      </c>
      <c r="AE63" s="271" t="str">
        <f t="shared" si="3"/>
        <v/>
      </c>
      <c r="AF63" s="272"/>
      <c r="AG63" s="273"/>
      <c r="AI63" s="56" t="str">
        <f t="shared" si="4"/>
        <v/>
      </c>
      <c r="AJ63" s="11" t="str">
        <f t="shared" si="5"/>
        <v/>
      </c>
      <c r="AK63" s="70" t="str" cm="1">
        <f t="array" ref="AK63">IF(OR(AI63="",AJ63=""),"",SUMPRODUCT((AI63&lt;=End)*(AJ63&gt;=Start))&gt;1)</f>
        <v/>
      </c>
    </row>
    <row r="64" spans="1:37" ht="31.5" customHeight="1">
      <c r="A64" s="61">
        <v>40</v>
      </c>
      <c r="B64" s="2"/>
      <c r="C64" s="1"/>
      <c r="D64" s="288"/>
      <c r="E64" s="289"/>
      <c r="F64" s="289"/>
      <c r="G64" s="289"/>
      <c r="H64" s="289"/>
      <c r="I64" s="289"/>
      <c r="J64" s="289"/>
      <c r="K64" s="289"/>
      <c r="L64" s="289"/>
      <c r="M64" s="289"/>
      <c r="N64" s="289"/>
      <c r="O64" s="289"/>
      <c r="P64" s="290"/>
      <c r="Q64" s="270"/>
      <c r="R64" s="270"/>
      <c r="S64" s="270"/>
      <c r="T64" s="270"/>
      <c r="U64" s="211"/>
      <c r="V64" s="30" t="s">
        <v>16</v>
      </c>
      <c r="W64" s="8"/>
      <c r="X64" s="30" t="s">
        <v>138</v>
      </c>
      <c r="Y64" s="30" t="s">
        <v>129</v>
      </c>
      <c r="Z64" s="212"/>
      <c r="AA64" s="212"/>
      <c r="AB64" s="30" t="s">
        <v>16</v>
      </c>
      <c r="AC64" s="8"/>
      <c r="AD64" s="31" t="s">
        <v>138</v>
      </c>
      <c r="AE64" s="271" t="str">
        <f t="shared" si="3"/>
        <v/>
      </c>
      <c r="AF64" s="272"/>
      <c r="AG64" s="273"/>
      <c r="AI64" s="56" t="str">
        <f t="shared" si="4"/>
        <v/>
      </c>
      <c r="AJ64" s="11" t="str">
        <f t="shared" si="5"/>
        <v/>
      </c>
      <c r="AK64" s="70" t="str" cm="1">
        <f t="array" ref="AK64">IF(OR(AI64="",AJ64=""),"",SUMPRODUCT((AI64&lt;=End)*(AJ64&gt;=Start))&gt;1)</f>
        <v/>
      </c>
    </row>
    <row r="65" spans="1:37" ht="31.5" customHeight="1">
      <c r="A65" s="61">
        <v>41</v>
      </c>
      <c r="B65" s="2"/>
      <c r="C65" s="1"/>
      <c r="D65" s="269"/>
      <c r="E65" s="269"/>
      <c r="F65" s="269"/>
      <c r="G65" s="269"/>
      <c r="H65" s="269"/>
      <c r="I65" s="269"/>
      <c r="J65" s="269"/>
      <c r="K65" s="269"/>
      <c r="L65" s="269"/>
      <c r="M65" s="269"/>
      <c r="N65" s="269"/>
      <c r="O65" s="269"/>
      <c r="P65" s="269"/>
      <c r="Q65" s="270"/>
      <c r="R65" s="270"/>
      <c r="S65" s="270"/>
      <c r="T65" s="270"/>
      <c r="U65" s="211"/>
      <c r="V65" s="30" t="s">
        <v>16</v>
      </c>
      <c r="W65" s="8"/>
      <c r="X65" s="30" t="s">
        <v>138</v>
      </c>
      <c r="Y65" s="30" t="s">
        <v>129</v>
      </c>
      <c r="Z65" s="212"/>
      <c r="AA65" s="212"/>
      <c r="AB65" s="30" t="s">
        <v>16</v>
      </c>
      <c r="AC65" s="8"/>
      <c r="AD65" s="31" t="s">
        <v>138</v>
      </c>
      <c r="AE65" s="271" t="str">
        <f t="shared" si="3"/>
        <v/>
      </c>
      <c r="AF65" s="272"/>
      <c r="AG65" s="273"/>
      <c r="AI65" s="56" t="str">
        <f t="shared" si="4"/>
        <v/>
      </c>
      <c r="AJ65" s="11" t="str">
        <f t="shared" si="5"/>
        <v/>
      </c>
      <c r="AK65" s="70" t="str" cm="1">
        <f t="array" ref="AK65">IF(OR(AI65="",AJ65=""),"",SUMPRODUCT((AI65&lt;=End)*(AJ65&gt;=Start))&gt;1)</f>
        <v/>
      </c>
    </row>
    <row r="66" spans="1:37" ht="31.5" customHeight="1">
      <c r="A66" s="61">
        <v>42</v>
      </c>
      <c r="B66" s="2"/>
      <c r="C66" s="1"/>
      <c r="D66" s="269"/>
      <c r="E66" s="269"/>
      <c r="F66" s="269"/>
      <c r="G66" s="269"/>
      <c r="H66" s="269"/>
      <c r="I66" s="269"/>
      <c r="J66" s="269"/>
      <c r="K66" s="269"/>
      <c r="L66" s="269"/>
      <c r="M66" s="269"/>
      <c r="N66" s="269"/>
      <c r="O66" s="269"/>
      <c r="P66" s="269"/>
      <c r="Q66" s="270"/>
      <c r="R66" s="270"/>
      <c r="S66" s="270"/>
      <c r="T66" s="270"/>
      <c r="U66" s="211"/>
      <c r="V66" s="30" t="s">
        <v>16</v>
      </c>
      <c r="W66" s="8"/>
      <c r="X66" s="30" t="s">
        <v>138</v>
      </c>
      <c r="Y66" s="30" t="s">
        <v>129</v>
      </c>
      <c r="Z66" s="212"/>
      <c r="AA66" s="212"/>
      <c r="AB66" s="30" t="s">
        <v>16</v>
      </c>
      <c r="AC66" s="8"/>
      <c r="AD66" s="31" t="s">
        <v>138</v>
      </c>
      <c r="AE66" s="271" t="str">
        <f t="shared" si="3"/>
        <v/>
      </c>
      <c r="AF66" s="272"/>
      <c r="AG66" s="273"/>
      <c r="AI66" s="56" t="str">
        <f t="shared" si="4"/>
        <v/>
      </c>
      <c r="AJ66" s="11" t="str">
        <f t="shared" si="5"/>
        <v/>
      </c>
      <c r="AK66" s="70" t="str" cm="1">
        <f t="array" ref="AK66">IF(OR(AI66="",AJ66=""),"",SUMPRODUCT((AI66&lt;=End)*(AJ66&gt;=Start))&gt;1)</f>
        <v/>
      </c>
    </row>
    <row r="67" spans="1:37" ht="31.5" customHeight="1">
      <c r="A67" s="61">
        <v>43</v>
      </c>
      <c r="B67" s="2"/>
      <c r="C67" s="1"/>
      <c r="D67" s="269"/>
      <c r="E67" s="269"/>
      <c r="F67" s="269"/>
      <c r="G67" s="269"/>
      <c r="H67" s="269"/>
      <c r="I67" s="269"/>
      <c r="J67" s="269"/>
      <c r="K67" s="269"/>
      <c r="L67" s="269"/>
      <c r="M67" s="269"/>
      <c r="N67" s="269"/>
      <c r="O67" s="269"/>
      <c r="P67" s="269"/>
      <c r="Q67" s="270"/>
      <c r="R67" s="270"/>
      <c r="S67" s="270"/>
      <c r="T67" s="270"/>
      <c r="U67" s="211"/>
      <c r="V67" s="30" t="s">
        <v>16</v>
      </c>
      <c r="W67" s="8"/>
      <c r="X67" s="30" t="s">
        <v>138</v>
      </c>
      <c r="Y67" s="30" t="s">
        <v>129</v>
      </c>
      <c r="Z67" s="212"/>
      <c r="AA67" s="212"/>
      <c r="AB67" s="30" t="s">
        <v>16</v>
      </c>
      <c r="AC67" s="8"/>
      <c r="AD67" s="31" t="s">
        <v>138</v>
      </c>
      <c r="AE67" s="271" t="str">
        <f t="shared" si="3"/>
        <v/>
      </c>
      <c r="AF67" s="272"/>
      <c r="AG67" s="273"/>
      <c r="AI67" s="56" t="str">
        <f t="shared" si="4"/>
        <v/>
      </c>
      <c r="AJ67" s="11" t="str">
        <f t="shared" si="5"/>
        <v/>
      </c>
      <c r="AK67" s="70" t="str" cm="1">
        <f t="array" ref="AK67">IF(OR(AI67="",AJ67=""),"",SUMPRODUCT((AI67&lt;=End)*(AJ67&gt;=Start))&gt;1)</f>
        <v/>
      </c>
    </row>
    <row r="68" spans="1:37" ht="31.5" customHeight="1">
      <c r="A68" s="61">
        <v>44</v>
      </c>
      <c r="B68" s="2"/>
      <c r="C68" s="1"/>
      <c r="D68" s="269"/>
      <c r="E68" s="269"/>
      <c r="F68" s="269"/>
      <c r="G68" s="269"/>
      <c r="H68" s="269"/>
      <c r="I68" s="269"/>
      <c r="J68" s="269"/>
      <c r="K68" s="269"/>
      <c r="L68" s="269"/>
      <c r="M68" s="269"/>
      <c r="N68" s="269"/>
      <c r="O68" s="269"/>
      <c r="P68" s="269"/>
      <c r="Q68" s="270"/>
      <c r="R68" s="270"/>
      <c r="S68" s="270"/>
      <c r="T68" s="270"/>
      <c r="U68" s="211"/>
      <c r="V68" s="30" t="s">
        <v>16</v>
      </c>
      <c r="W68" s="8"/>
      <c r="X68" s="30" t="s">
        <v>138</v>
      </c>
      <c r="Y68" s="30" t="s">
        <v>129</v>
      </c>
      <c r="Z68" s="212"/>
      <c r="AA68" s="212"/>
      <c r="AB68" s="30" t="s">
        <v>16</v>
      </c>
      <c r="AC68" s="8"/>
      <c r="AD68" s="31" t="s">
        <v>138</v>
      </c>
      <c r="AE68" s="271" t="str">
        <f t="shared" si="3"/>
        <v/>
      </c>
      <c r="AF68" s="272"/>
      <c r="AG68" s="273"/>
      <c r="AI68" s="56" t="str">
        <f t="shared" si="4"/>
        <v/>
      </c>
      <c r="AJ68" s="11" t="str">
        <f t="shared" si="5"/>
        <v/>
      </c>
      <c r="AK68" s="70" t="str" cm="1">
        <f t="array" ref="AK68">IF(OR(AI68="",AJ68=""),"",SUMPRODUCT((AI68&lt;=End)*(AJ68&gt;=Start))&gt;1)</f>
        <v/>
      </c>
    </row>
    <row r="69" spans="1:37" ht="31.5" customHeight="1">
      <c r="A69" s="61">
        <v>45</v>
      </c>
      <c r="B69" s="2"/>
      <c r="C69" s="1"/>
      <c r="D69" s="269"/>
      <c r="E69" s="269"/>
      <c r="F69" s="269"/>
      <c r="G69" s="269"/>
      <c r="H69" s="269"/>
      <c r="I69" s="269"/>
      <c r="J69" s="269"/>
      <c r="K69" s="269"/>
      <c r="L69" s="269"/>
      <c r="M69" s="269"/>
      <c r="N69" s="269"/>
      <c r="O69" s="269"/>
      <c r="P69" s="269"/>
      <c r="Q69" s="270"/>
      <c r="R69" s="270"/>
      <c r="S69" s="270"/>
      <c r="T69" s="270"/>
      <c r="U69" s="211"/>
      <c r="V69" s="30" t="s">
        <v>16</v>
      </c>
      <c r="W69" s="8"/>
      <c r="X69" s="30" t="s">
        <v>138</v>
      </c>
      <c r="Y69" s="30" t="s">
        <v>129</v>
      </c>
      <c r="Z69" s="212"/>
      <c r="AA69" s="212"/>
      <c r="AB69" s="30" t="s">
        <v>16</v>
      </c>
      <c r="AC69" s="8"/>
      <c r="AD69" s="31" t="s">
        <v>138</v>
      </c>
      <c r="AE69" s="271" t="str">
        <f t="shared" si="3"/>
        <v/>
      </c>
      <c r="AF69" s="272"/>
      <c r="AG69" s="273"/>
      <c r="AI69" s="56" t="str">
        <f t="shared" si="4"/>
        <v/>
      </c>
      <c r="AJ69" s="11" t="str">
        <f t="shared" si="5"/>
        <v/>
      </c>
      <c r="AK69" s="70" t="str" cm="1">
        <f t="array" ref="AK69">IF(OR(AI69="",AJ69=""),"",SUMPRODUCT((AI69&lt;=End)*(AJ69&gt;=Start))&gt;1)</f>
        <v/>
      </c>
    </row>
    <row r="70" spans="1:37" ht="31.5" customHeight="1">
      <c r="A70" s="61">
        <v>46</v>
      </c>
      <c r="B70" s="2"/>
      <c r="C70" s="1"/>
      <c r="D70" s="269"/>
      <c r="E70" s="269"/>
      <c r="F70" s="269"/>
      <c r="G70" s="269"/>
      <c r="H70" s="269"/>
      <c r="I70" s="269"/>
      <c r="J70" s="269"/>
      <c r="K70" s="269"/>
      <c r="L70" s="269"/>
      <c r="M70" s="269"/>
      <c r="N70" s="269"/>
      <c r="O70" s="269"/>
      <c r="P70" s="269"/>
      <c r="Q70" s="270"/>
      <c r="R70" s="270"/>
      <c r="S70" s="270"/>
      <c r="T70" s="270"/>
      <c r="U70" s="211"/>
      <c r="V70" s="30" t="s">
        <v>16</v>
      </c>
      <c r="W70" s="8"/>
      <c r="X70" s="30" t="s">
        <v>138</v>
      </c>
      <c r="Y70" s="30" t="s">
        <v>129</v>
      </c>
      <c r="Z70" s="212"/>
      <c r="AA70" s="212"/>
      <c r="AB70" s="30" t="s">
        <v>16</v>
      </c>
      <c r="AC70" s="8"/>
      <c r="AD70" s="31" t="s">
        <v>138</v>
      </c>
      <c r="AE70" s="271" t="str">
        <f t="shared" si="3"/>
        <v/>
      </c>
      <c r="AF70" s="272"/>
      <c r="AG70" s="273"/>
      <c r="AI70" s="56" t="str">
        <f t="shared" si="4"/>
        <v/>
      </c>
      <c r="AJ70" s="11" t="str">
        <f t="shared" si="5"/>
        <v/>
      </c>
      <c r="AK70" s="70" t="str" cm="1">
        <f t="array" ref="AK70">IF(OR(AI70="",AJ70=""),"",SUMPRODUCT((AI70&lt;=End)*(AJ70&gt;=Start))&gt;1)</f>
        <v/>
      </c>
    </row>
    <row r="71" spans="1:37" ht="31.5" customHeight="1">
      <c r="A71" s="61">
        <v>47</v>
      </c>
      <c r="B71" s="2"/>
      <c r="C71" s="1"/>
      <c r="D71" s="269"/>
      <c r="E71" s="269"/>
      <c r="F71" s="269"/>
      <c r="G71" s="269"/>
      <c r="H71" s="269"/>
      <c r="I71" s="269"/>
      <c r="J71" s="269"/>
      <c r="K71" s="269"/>
      <c r="L71" s="269"/>
      <c r="M71" s="269"/>
      <c r="N71" s="269"/>
      <c r="O71" s="269"/>
      <c r="P71" s="269"/>
      <c r="Q71" s="270"/>
      <c r="R71" s="270"/>
      <c r="S71" s="270"/>
      <c r="T71" s="270"/>
      <c r="U71" s="211"/>
      <c r="V71" s="30" t="s">
        <v>16</v>
      </c>
      <c r="W71" s="8"/>
      <c r="X71" s="30" t="s">
        <v>138</v>
      </c>
      <c r="Y71" s="30" t="s">
        <v>129</v>
      </c>
      <c r="Z71" s="212"/>
      <c r="AA71" s="212"/>
      <c r="AB71" s="30" t="s">
        <v>16</v>
      </c>
      <c r="AC71" s="8"/>
      <c r="AD71" s="31" t="s">
        <v>138</v>
      </c>
      <c r="AE71" s="271" t="str">
        <f t="shared" si="3"/>
        <v/>
      </c>
      <c r="AF71" s="272"/>
      <c r="AG71" s="273"/>
      <c r="AI71" s="56" t="str">
        <f t="shared" si="4"/>
        <v/>
      </c>
      <c r="AJ71" s="11" t="str">
        <f t="shared" si="5"/>
        <v/>
      </c>
      <c r="AK71" s="70" t="str" cm="1">
        <f t="array" ref="AK71">IF(OR(AI71="",AJ71=""),"",SUMPRODUCT((AI71&lt;=End)*(AJ71&gt;=Start))&gt;1)</f>
        <v/>
      </c>
    </row>
    <row r="72" spans="1:37" ht="31.5" customHeight="1">
      <c r="A72" s="61">
        <v>48</v>
      </c>
      <c r="B72" s="2"/>
      <c r="C72" s="1"/>
      <c r="D72" s="269"/>
      <c r="E72" s="269"/>
      <c r="F72" s="269"/>
      <c r="G72" s="269"/>
      <c r="H72" s="269"/>
      <c r="I72" s="269"/>
      <c r="J72" s="269"/>
      <c r="K72" s="269"/>
      <c r="L72" s="269"/>
      <c r="M72" s="269"/>
      <c r="N72" s="269"/>
      <c r="O72" s="269"/>
      <c r="P72" s="269"/>
      <c r="Q72" s="270"/>
      <c r="R72" s="270"/>
      <c r="S72" s="270"/>
      <c r="T72" s="270"/>
      <c r="U72" s="211"/>
      <c r="V72" s="30" t="s">
        <v>16</v>
      </c>
      <c r="W72" s="8"/>
      <c r="X72" s="30" t="s">
        <v>138</v>
      </c>
      <c r="Y72" s="30" t="s">
        <v>129</v>
      </c>
      <c r="Z72" s="212"/>
      <c r="AA72" s="212"/>
      <c r="AB72" s="30" t="s">
        <v>16</v>
      </c>
      <c r="AC72" s="8"/>
      <c r="AD72" s="31" t="s">
        <v>138</v>
      </c>
      <c r="AE72" s="271" t="str">
        <f t="shared" si="3"/>
        <v/>
      </c>
      <c r="AF72" s="272"/>
      <c r="AG72" s="273"/>
      <c r="AI72" s="56" t="str">
        <f t="shared" si="4"/>
        <v/>
      </c>
      <c r="AJ72" s="11" t="str">
        <f t="shared" si="5"/>
        <v/>
      </c>
      <c r="AK72" s="70" t="str" cm="1">
        <f t="array" ref="AK72">IF(OR(AI72="",AJ72=""),"",SUMPRODUCT((AI72&lt;=End)*(AJ72&gt;=Start))&gt;1)</f>
        <v/>
      </c>
    </row>
    <row r="73" spans="1:37" ht="31.5" customHeight="1">
      <c r="A73" s="61">
        <v>49</v>
      </c>
      <c r="B73" s="2"/>
      <c r="C73" s="1"/>
      <c r="D73" s="269"/>
      <c r="E73" s="269"/>
      <c r="F73" s="269"/>
      <c r="G73" s="269"/>
      <c r="H73" s="269"/>
      <c r="I73" s="269"/>
      <c r="J73" s="269"/>
      <c r="K73" s="269"/>
      <c r="L73" s="269"/>
      <c r="M73" s="269"/>
      <c r="N73" s="269"/>
      <c r="O73" s="269"/>
      <c r="P73" s="269"/>
      <c r="Q73" s="270"/>
      <c r="R73" s="270"/>
      <c r="S73" s="270"/>
      <c r="T73" s="270"/>
      <c r="U73" s="211"/>
      <c r="V73" s="30" t="s">
        <v>16</v>
      </c>
      <c r="W73" s="8"/>
      <c r="X73" s="30" t="s">
        <v>138</v>
      </c>
      <c r="Y73" s="30" t="s">
        <v>129</v>
      </c>
      <c r="Z73" s="212"/>
      <c r="AA73" s="212"/>
      <c r="AB73" s="30" t="s">
        <v>16</v>
      </c>
      <c r="AC73" s="8"/>
      <c r="AD73" s="31" t="s">
        <v>138</v>
      </c>
      <c r="AE73" s="271" t="str">
        <f t="shared" si="3"/>
        <v/>
      </c>
      <c r="AF73" s="272"/>
      <c r="AG73" s="273"/>
      <c r="AI73" s="56" t="str">
        <f t="shared" si="4"/>
        <v/>
      </c>
      <c r="AJ73" s="11" t="str">
        <f t="shared" si="5"/>
        <v/>
      </c>
      <c r="AK73" s="70" t="str" cm="1">
        <f t="array" ref="AK73">IF(OR(AI73="",AJ73=""),"",SUMPRODUCT((AI73&lt;=End)*(AJ73&gt;=Start))&gt;1)</f>
        <v/>
      </c>
    </row>
    <row r="74" spans="1:37" ht="31.5" customHeight="1">
      <c r="A74" s="61">
        <v>50</v>
      </c>
      <c r="B74" s="2"/>
      <c r="C74" s="1"/>
      <c r="D74" s="269"/>
      <c r="E74" s="269"/>
      <c r="F74" s="269"/>
      <c r="G74" s="269"/>
      <c r="H74" s="269"/>
      <c r="I74" s="269"/>
      <c r="J74" s="269"/>
      <c r="K74" s="269"/>
      <c r="L74" s="269"/>
      <c r="M74" s="269"/>
      <c r="N74" s="269"/>
      <c r="O74" s="269"/>
      <c r="P74" s="269"/>
      <c r="Q74" s="270"/>
      <c r="R74" s="270"/>
      <c r="S74" s="270"/>
      <c r="T74" s="270"/>
      <c r="U74" s="211"/>
      <c r="V74" s="30" t="s">
        <v>16</v>
      </c>
      <c r="W74" s="8"/>
      <c r="X74" s="30" t="s">
        <v>138</v>
      </c>
      <c r="Y74" s="30" t="s">
        <v>129</v>
      </c>
      <c r="Z74" s="212"/>
      <c r="AA74" s="212"/>
      <c r="AB74" s="30" t="s">
        <v>16</v>
      </c>
      <c r="AC74" s="8"/>
      <c r="AD74" s="31" t="s">
        <v>138</v>
      </c>
      <c r="AE74" s="271" t="str">
        <f t="shared" si="3"/>
        <v/>
      </c>
      <c r="AF74" s="272"/>
      <c r="AG74" s="273"/>
      <c r="AI74" s="56" t="str">
        <f t="shared" si="4"/>
        <v/>
      </c>
      <c r="AJ74" s="11" t="str">
        <f t="shared" si="5"/>
        <v/>
      </c>
      <c r="AK74" s="70" t="str" cm="1">
        <f t="array" ref="AK74">IF(OR(AI74="",AJ74=""),"",SUMPRODUCT((AI74&lt;=End)*(AJ74&gt;=Start))&gt;1)</f>
        <v/>
      </c>
    </row>
    <row r="75" spans="1:37" ht="31.5" customHeight="1">
      <c r="A75" s="61">
        <v>51</v>
      </c>
      <c r="B75" s="2"/>
      <c r="C75" s="1"/>
      <c r="D75" s="269"/>
      <c r="E75" s="269"/>
      <c r="F75" s="269"/>
      <c r="G75" s="269"/>
      <c r="H75" s="269"/>
      <c r="I75" s="269"/>
      <c r="J75" s="269"/>
      <c r="K75" s="269"/>
      <c r="L75" s="269"/>
      <c r="M75" s="269"/>
      <c r="N75" s="269"/>
      <c r="O75" s="269"/>
      <c r="P75" s="269"/>
      <c r="Q75" s="270"/>
      <c r="R75" s="270"/>
      <c r="S75" s="270"/>
      <c r="T75" s="270"/>
      <c r="U75" s="211"/>
      <c r="V75" s="30" t="s">
        <v>16</v>
      </c>
      <c r="W75" s="8"/>
      <c r="X75" s="30" t="s">
        <v>138</v>
      </c>
      <c r="Y75" s="30" t="s">
        <v>129</v>
      </c>
      <c r="Z75" s="212"/>
      <c r="AA75" s="212"/>
      <c r="AB75" s="30" t="s">
        <v>16</v>
      </c>
      <c r="AC75" s="8"/>
      <c r="AD75" s="31" t="s">
        <v>138</v>
      </c>
      <c r="AE75" s="271" t="str">
        <f t="shared" si="3"/>
        <v/>
      </c>
      <c r="AF75" s="272"/>
      <c r="AG75" s="273"/>
      <c r="AI75" s="56" t="str">
        <f t="shared" si="4"/>
        <v/>
      </c>
      <c r="AJ75" s="11" t="str">
        <f t="shared" si="5"/>
        <v/>
      </c>
      <c r="AK75" s="70" t="str" cm="1">
        <f t="array" ref="AK75">IF(OR(AI75="",AJ75=""),"",SUMPRODUCT((AI75&lt;=End)*(AJ75&gt;=Start))&gt;1)</f>
        <v/>
      </c>
    </row>
    <row r="76" spans="1:37" ht="31.5" customHeight="1">
      <c r="A76" s="61">
        <v>52</v>
      </c>
      <c r="B76" s="2"/>
      <c r="C76" s="1"/>
      <c r="D76" s="269"/>
      <c r="E76" s="269"/>
      <c r="F76" s="269"/>
      <c r="G76" s="269"/>
      <c r="H76" s="269"/>
      <c r="I76" s="269"/>
      <c r="J76" s="269"/>
      <c r="K76" s="269"/>
      <c r="L76" s="269"/>
      <c r="M76" s="269"/>
      <c r="N76" s="269"/>
      <c r="O76" s="269"/>
      <c r="P76" s="269"/>
      <c r="Q76" s="270"/>
      <c r="R76" s="270"/>
      <c r="S76" s="270"/>
      <c r="T76" s="270"/>
      <c r="U76" s="211"/>
      <c r="V76" s="30" t="s">
        <v>16</v>
      </c>
      <c r="W76" s="8"/>
      <c r="X76" s="30" t="s">
        <v>138</v>
      </c>
      <c r="Y76" s="30" t="s">
        <v>129</v>
      </c>
      <c r="Z76" s="212"/>
      <c r="AA76" s="212"/>
      <c r="AB76" s="30" t="s">
        <v>16</v>
      </c>
      <c r="AC76" s="8"/>
      <c r="AD76" s="31" t="s">
        <v>138</v>
      </c>
      <c r="AE76" s="271" t="str">
        <f t="shared" si="3"/>
        <v/>
      </c>
      <c r="AF76" s="272"/>
      <c r="AG76" s="273"/>
      <c r="AI76" s="56" t="str">
        <f t="shared" si="4"/>
        <v/>
      </c>
      <c r="AJ76" s="11" t="str">
        <f t="shared" si="5"/>
        <v/>
      </c>
      <c r="AK76" s="70" t="str" cm="1">
        <f t="array" ref="AK76">IF(OR(AI76="",AJ76=""),"",SUMPRODUCT((AI76&lt;=End)*(AJ76&gt;=Start))&gt;1)</f>
        <v/>
      </c>
    </row>
    <row r="77" spans="1:37" ht="31.5" customHeight="1">
      <c r="A77" s="61">
        <v>53</v>
      </c>
      <c r="B77" s="2"/>
      <c r="C77" s="1"/>
      <c r="D77" s="269"/>
      <c r="E77" s="269"/>
      <c r="F77" s="269"/>
      <c r="G77" s="269"/>
      <c r="H77" s="269"/>
      <c r="I77" s="269"/>
      <c r="J77" s="269"/>
      <c r="K77" s="269"/>
      <c r="L77" s="269"/>
      <c r="M77" s="269"/>
      <c r="N77" s="269"/>
      <c r="O77" s="269"/>
      <c r="P77" s="269"/>
      <c r="Q77" s="270"/>
      <c r="R77" s="270"/>
      <c r="S77" s="270"/>
      <c r="T77" s="270"/>
      <c r="U77" s="211"/>
      <c r="V77" s="30" t="s">
        <v>16</v>
      </c>
      <c r="W77" s="8"/>
      <c r="X77" s="30" t="s">
        <v>138</v>
      </c>
      <c r="Y77" s="30" t="s">
        <v>129</v>
      </c>
      <c r="Z77" s="212"/>
      <c r="AA77" s="212"/>
      <c r="AB77" s="30" t="s">
        <v>16</v>
      </c>
      <c r="AC77" s="8"/>
      <c r="AD77" s="31" t="s">
        <v>138</v>
      </c>
      <c r="AE77" s="271" t="str">
        <f t="shared" si="3"/>
        <v/>
      </c>
      <c r="AF77" s="272"/>
      <c r="AG77" s="273"/>
      <c r="AI77" s="56" t="str">
        <f t="shared" si="4"/>
        <v/>
      </c>
      <c r="AJ77" s="11" t="str">
        <f t="shared" si="5"/>
        <v/>
      </c>
      <c r="AK77" s="70" t="str" cm="1">
        <f t="array" ref="AK77">IF(OR(AI77="",AJ77=""),"",SUMPRODUCT((AI77&lt;=End)*(AJ77&gt;=Start))&gt;1)</f>
        <v/>
      </c>
    </row>
    <row r="78" spans="1:37" ht="31.5" customHeight="1">
      <c r="A78" s="61">
        <v>54</v>
      </c>
      <c r="B78" s="2"/>
      <c r="C78" s="1"/>
      <c r="D78" s="269"/>
      <c r="E78" s="269"/>
      <c r="F78" s="269"/>
      <c r="G78" s="269"/>
      <c r="H78" s="269"/>
      <c r="I78" s="269"/>
      <c r="J78" s="269"/>
      <c r="K78" s="269"/>
      <c r="L78" s="269"/>
      <c r="M78" s="269"/>
      <c r="N78" s="269"/>
      <c r="O78" s="269"/>
      <c r="P78" s="269"/>
      <c r="Q78" s="270"/>
      <c r="R78" s="270"/>
      <c r="S78" s="270"/>
      <c r="T78" s="270"/>
      <c r="U78" s="211"/>
      <c r="V78" s="30" t="s">
        <v>16</v>
      </c>
      <c r="W78" s="8"/>
      <c r="X78" s="30" t="s">
        <v>138</v>
      </c>
      <c r="Y78" s="30" t="s">
        <v>129</v>
      </c>
      <c r="Z78" s="212"/>
      <c r="AA78" s="212"/>
      <c r="AB78" s="30" t="s">
        <v>16</v>
      </c>
      <c r="AC78" s="8"/>
      <c r="AD78" s="31" t="s">
        <v>138</v>
      </c>
      <c r="AE78" s="271" t="str">
        <f t="shared" si="3"/>
        <v/>
      </c>
      <c r="AF78" s="272"/>
      <c r="AG78" s="273"/>
      <c r="AI78" s="56" t="str">
        <f t="shared" si="4"/>
        <v/>
      </c>
      <c r="AJ78" s="11" t="str">
        <f t="shared" si="5"/>
        <v/>
      </c>
      <c r="AK78" s="70" t="str" cm="1">
        <f t="array" ref="AK78">IF(OR(AI78="",AJ78=""),"",SUMPRODUCT((AI78&lt;=End)*(AJ78&gt;=Start))&gt;1)</f>
        <v/>
      </c>
    </row>
    <row r="79" spans="1:37" ht="31.5" customHeight="1">
      <c r="A79" s="61">
        <v>55</v>
      </c>
      <c r="B79" s="2"/>
      <c r="C79" s="1"/>
      <c r="D79" s="269"/>
      <c r="E79" s="269"/>
      <c r="F79" s="269"/>
      <c r="G79" s="269"/>
      <c r="H79" s="269"/>
      <c r="I79" s="269"/>
      <c r="J79" s="269"/>
      <c r="K79" s="269"/>
      <c r="L79" s="269"/>
      <c r="M79" s="269"/>
      <c r="N79" s="269"/>
      <c r="O79" s="269"/>
      <c r="P79" s="269"/>
      <c r="Q79" s="270"/>
      <c r="R79" s="270"/>
      <c r="S79" s="270"/>
      <c r="T79" s="270"/>
      <c r="U79" s="211"/>
      <c r="V79" s="30" t="s">
        <v>16</v>
      </c>
      <c r="W79" s="8"/>
      <c r="X79" s="30" t="s">
        <v>138</v>
      </c>
      <c r="Y79" s="30" t="s">
        <v>129</v>
      </c>
      <c r="Z79" s="212"/>
      <c r="AA79" s="212"/>
      <c r="AB79" s="30" t="s">
        <v>16</v>
      </c>
      <c r="AC79" s="8"/>
      <c r="AD79" s="31" t="s">
        <v>138</v>
      </c>
      <c r="AE79" s="271" t="str">
        <f t="shared" si="3"/>
        <v/>
      </c>
      <c r="AF79" s="272"/>
      <c r="AG79" s="273"/>
      <c r="AI79" s="56" t="str">
        <f t="shared" si="4"/>
        <v/>
      </c>
      <c r="AJ79" s="11" t="str">
        <f t="shared" si="5"/>
        <v/>
      </c>
      <c r="AK79" s="70" t="str" cm="1">
        <f t="array" ref="AK79">IF(OR(AI79="",AJ79=""),"",SUMPRODUCT((AI79&lt;=End)*(AJ79&gt;=Start))&gt;1)</f>
        <v/>
      </c>
    </row>
    <row r="80" spans="1:37" ht="31.5" customHeight="1">
      <c r="A80" s="61">
        <v>56</v>
      </c>
      <c r="B80" s="2"/>
      <c r="C80" s="1"/>
      <c r="D80" s="269"/>
      <c r="E80" s="269"/>
      <c r="F80" s="269"/>
      <c r="G80" s="269"/>
      <c r="H80" s="269"/>
      <c r="I80" s="269"/>
      <c r="J80" s="269"/>
      <c r="K80" s="269"/>
      <c r="L80" s="269"/>
      <c r="M80" s="269"/>
      <c r="N80" s="269"/>
      <c r="O80" s="269"/>
      <c r="P80" s="269"/>
      <c r="Q80" s="270"/>
      <c r="R80" s="270"/>
      <c r="S80" s="270"/>
      <c r="T80" s="270"/>
      <c r="U80" s="211"/>
      <c r="V80" s="30" t="s">
        <v>16</v>
      </c>
      <c r="W80" s="8"/>
      <c r="X80" s="30" t="s">
        <v>138</v>
      </c>
      <c r="Y80" s="30" t="s">
        <v>129</v>
      </c>
      <c r="Z80" s="212"/>
      <c r="AA80" s="212"/>
      <c r="AB80" s="30" t="s">
        <v>16</v>
      </c>
      <c r="AC80" s="8"/>
      <c r="AD80" s="31" t="s">
        <v>138</v>
      </c>
      <c r="AE80" s="271" t="str">
        <f t="shared" si="3"/>
        <v/>
      </c>
      <c r="AF80" s="272"/>
      <c r="AG80" s="273"/>
      <c r="AI80" s="56" t="str">
        <f t="shared" si="4"/>
        <v/>
      </c>
      <c r="AJ80" s="11" t="str">
        <f t="shared" si="5"/>
        <v/>
      </c>
      <c r="AK80" s="70" t="str" cm="1">
        <f t="array" ref="AK80">IF(OR(AI80="",AJ80=""),"",SUMPRODUCT((AI80&lt;=End)*(AJ80&gt;=Start))&gt;1)</f>
        <v/>
      </c>
    </row>
    <row r="81" spans="1:37" ht="31.5" customHeight="1">
      <c r="A81" s="61">
        <v>57</v>
      </c>
      <c r="B81" s="2"/>
      <c r="C81" s="1"/>
      <c r="D81" s="269"/>
      <c r="E81" s="269"/>
      <c r="F81" s="269"/>
      <c r="G81" s="269"/>
      <c r="H81" s="269"/>
      <c r="I81" s="269"/>
      <c r="J81" s="269"/>
      <c r="K81" s="269"/>
      <c r="L81" s="269"/>
      <c r="M81" s="269"/>
      <c r="N81" s="269"/>
      <c r="O81" s="269"/>
      <c r="P81" s="269"/>
      <c r="Q81" s="270"/>
      <c r="R81" s="270"/>
      <c r="S81" s="270"/>
      <c r="T81" s="270"/>
      <c r="U81" s="211"/>
      <c r="V81" s="30" t="s">
        <v>16</v>
      </c>
      <c r="W81" s="8"/>
      <c r="X81" s="30" t="s">
        <v>138</v>
      </c>
      <c r="Y81" s="30" t="s">
        <v>129</v>
      </c>
      <c r="Z81" s="212"/>
      <c r="AA81" s="212"/>
      <c r="AB81" s="30" t="s">
        <v>16</v>
      </c>
      <c r="AC81" s="8"/>
      <c r="AD81" s="31" t="s">
        <v>138</v>
      </c>
      <c r="AE81" s="271" t="str">
        <f t="shared" si="3"/>
        <v/>
      </c>
      <c r="AF81" s="272"/>
      <c r="AG81" s="273"/>
      <c r="AI81" s="56" t="str">
        <f t="shared" si="4"/>
        <v/>
      </c>
      <c r="AJ81" s="11" t="str">
        <f t="shared" si="5"/>
        <v/>
      </c>
      <c r="AK81" s="70" t="str" cm="1">
        <f t="array" ref="AK81">IF(OR(AI81="",AJ81=""),"",SUMPRODUCT((AI81&lt;=End)*(AJ81&gt;=Start))&gt;1)</f>
        <v/>
      </c>
    </row>
    <row r="82" spans="1:37" ht="31.5" customHeight="1">
      <c r="A82" s="61">
        <v>58</v>
      </c>
      <c r="B82" s="2"/>
      <c r="C82" s="1"/>
      <c r="D82" s="269"/>
      <c r="E82" s="269"/>
      <c r="F82" s="269"/>
      <c r="G82" s="269"/>
      <c r="H82" s="269"/>
      <c r="I82" s="269"/>
      <c r="J82" s="269"/>
      <c r="K82" s="269"/>
      <c r="L82" s="269"/>
      <c r="M82" s="269"/>
      <c r="N82" s="269"/>
      <c r="O82" s="269"/>
      <c r="P82" s="269"/>
      <c r="Q82" s="270"/>
      <c r="R82" s="270"/>
      <c r="S82" s="270"/>
      <c r="T82" s="270"/>
      <c r="U82" s="211"/>
      <c r="V82" s="30" t="s">
        <v>16</v>
      </c>
      <c r="W82" s="8"/>
      <c r="X82" s="30" t="s">
        <v>138</v>
      </c>
      <c r="Y82" s="30" t="s">
        <v>129</v>
      </c>
      <c r="Z82" s="212"/>
      <c r="AA82" s="212"/>
      <c r="AB82" s="30" t="s">
        <v>16</v>
      </c>
      <c r="AC82" s="8"/>
      <c r="AD82" s="31" t="s">
        <v>138</v>
      </c>
      <c r="AE82" s="271" t="str">
        <f t="shared" si="3"/>
        <v/>
      </c>
      <c r="AF82" s="272"/>
      <c r="AG82" s="273"/>
      <c r="AI82" s="56" t="str">
        <f t="shared" si="4"/>
        <v/>
      </c>
      <c r="AJ82" s="11" t="str">
        <f t="shared" si="5"/>
        <v/>
      </c>
      <c r="AK82" s="70" t="str" cm="1">
        <f t="array" ref="AK82">IF(OR(AI82="",AJ82=""),"",SUMPRODUCT((AI82&lt;=End)*(AJ82&gt;=Start))&gt;1)</f>
        <v/>
      </c>
    </row>
    <row r="83" spans="1:37" ht="31.5" customHeight="1">
      <c r="A83" s="61">
        <v>59</v>
      </c>
      <c r="B83" s="2"/>
      <c r="C83" s="1"/>
      <c r="D83" s="269"/>
      <c r="E83" s="269"/>
      <c r="F83" s="269"/>
      <c r="G83" s="269"/>
      <c r="H83" s="269"/>
      <c r="I83" s="269"/>
      <c r="J83" s="269"/>
      <c r="K83" s="269"/>
      <c r="L83" s="269"/>
      <c r="M83" s="269"/>
      <c r="N83" s="269"/>
      <c r="O83" s="269"/>
      <c r="P83" s="269"/>
      <c r="Q83" s="270"/>
      <c r="R83" s="270"/>
      <c r="S83" s="270"/>
      <c r="T83" s="270"/>
      <c r="U83" s="211"/>
      <c r="V83" s="30" t="s">
        <v>16</v>
      </c>
      <c r="W83" s="8"/>
      <c r="X83" s="30" t="s">
        <v>138</v>
      </c>
      <c r="Y83" s="30" t="s">
        <v>129</v>
      </c>
      <c r="Z83" s="212"/>
      <c r="AA83" s="212"/>
      <c r="AB83" s="30" t="s">
        <v>16</v>
      </c>
      <c r="AC83" s="8"/>
      <c r="AD83" s="31" t="s">
        <v>138</v>
      </c>
      <c r="AE83" s="271" t="str">
        <f t="shared" si="3"/>
        <v/>
      </c>
      <c r="AF83" s="272"/>
      <c r="AG83" s="273"/>
      <c r="AI83" s="56" t="str">
        <f t="shared" si="4"/>
        <v/>
      </c>
      <c r="AJ83" s="11" t="str">
        <f t="shared" si="5"/>
        <v/>
      </c>
      <c r="AK83" s="70" t="str" cm="1">
        <f t="array" ref="AK83">IF(OR(AI83="",AJ83=""),"",SUMPRODUCT((AI83&lt;=End)*(AJ83&gt;=Start))&gt;1)</f>
        <v/>
      </c>
    </row>
    <row r="84" spans="1:37" ht="31.5" customHeight="1">
      <c r="A84" s="61">
        <v>60</v>
      </c>
      <c r="B84" s="2"/>
      <c r="C84" s="1"/>
      <c r="D84" s="269"/>
      <c r="E84" s="269"/>
      <c r="F84" s="269"/>
      <c r="G84" s="269"/>
      <c r="H84" s="269"/>
      <c r="I84" s="269"/>
      <c r="J84" s="269"/>
      <c r="K84" s="269"/>
      <c r="L84" s="269"/>
      <c r="M84" s="269"/>
      <c r="N84" s="269"/>
      <c r="O84" s="269"/>
      <c r="P84" s="269"/>
      <c r="Q84" s="270"/>
      <c r="R84" s="270"/>
      <c r="S84" s="270"/>
      <c r="T84" s="270"/>
      <c r="U84" s="211"/>
      <c r="V84" s="30" t="s">
        <v>16</v>
      </c>
      <c r="W84" s="8"/>
      <c r="X84" s="30" t="s">
        <v>138</v>
      </c>
      <c r="Y84" s="30" t="s">
        <v>129</v>
      </c>
      <c r="Z84" s="212"/>
      <c r="AA84" s="212"/>
      <c r="AB84" s="30" t="s">
        <v>16</v>
      </c>
      <c r="AC84" s="8"/>
      <c r="AD84" s="31" t="s">
        <v>138</v>
      </c>
      <c r="AE84" s="271" t="str">
        <f t="shared" si="3"/>
        <v/>
      </c>
      <c r="AF84" s="272"/>
      <c r="AG84" s="273"/>
      <c r="AI84" s="56" t="str">
        <f t="shared" si="4"/>
        <v/>
      </c>
      <c r="AJ84" s="11" t="str">
        <f t="shared" si="5"/>
        <v/>
      </c>
      <c r="AK84" s="70" t="str" cm="1">
        <f t="array" ref="AK84">IF(OR(AI84="",AJ84=""),"",SUMPRODUCT((AI84&lt;=End)*(AJ84&gt;=Start))&gt;1)</f>
        <v/>
      </c>
    </row>
    <row r="85" spans="1:37" ht="31.5" customHeight="1">
      <c r="A85" s="61">
        <v>61</v>
      </c>
      <c r="B85" s="2"/>
      <c r="C85" s="1"/>
      <c r="D85" s="269"/>
      <c r="E85" s="269"/>
      <c r="F85" s="269"/>
      <c r="G85" s="269"/>
      <c r="H85" s="269"/>
      <c r="I85" s="269"/>
      <c r="J85" s="269"/>
      <c r="K85" s="269"/>
      <c r="L85" s="269"/>
      <c r="M85" s="269"/>
      <c r="N85" s="269"/>
      <c r="O85" s="269"/>
      <c r="P85" s="269"/>
      <c r="Q85" s="270"/>
      <c r="R85" s="270"/>
      <c r="S85" s="270"/>
      <c r="T85" s="270"/>
      <c r="U85" s="211"/>
      <c r="V85" s="30" t="s">
        <v>16</v>
      </c>
      <c r="W85" s="8"/>
      <c r="X85" s="30" t="s">
        <v>138</v>
      </c>
      <c r="Y85" s="30" t="s">
        <v>129</v>
      </c>
      <c r="Z85" s="212"/>
      <c r="AA85" s="212"/>
      <c r="AB85" s="30" t="s">
        <v>16</v>
      </c>
      <c r="AC85" s="8"/>
      <c r="AD85" s="31" t="s">
        <v>138</v>
      </c>
      <c r="AE85" s="271" t="str">
        <f t="shared" si="3"/>
        <v/>
      </c>
      <c r="AF85" s="272"/>
      <c r="AG85" s="273"/>
      <c r="AI85" s="56" t="str">
        <f t="shared" si="4"/>
        <v/>
      </c>
      <c r="AJ85" s="11" t="str">
        <f t="shared" si="5"/>
        <v/>
      </c>
      <c r="AK85" s="70" t="str" cm="1">
        <f t="array" ref="AK85">IF(OR(AI85="",AJ85=""),"",SUMPRODUCT((AI85&lt;=End)*(AJ85&gt;=Start))&gt;1)</f>
        <v/>
      </c>
    </row>
    <row r="86" spans="1:37" ht="31.5" customHeight="1">
      <c r="A86" s="61">
        <v>62</v>
      </c>
      <c r="B86" s="2"/>
      <c r="C86" s="1"/>
      <c r="D86" s="269"/>
      <c r="E86" s="269"/>
      <c r="F86" s="269"/>
      <c r="G86" s="269"/>
      <c r="H86" s="269"/>
      <c r="I86" s="269"/>
      <c r="J86" s="269"/>
      <c r="K86" s="269"/>
      <c r="L86" s="269"/>
      <c r="M86" s="269"/>
      <c r="N86" s="269"/>
      <c r="O86" s="269"/>
      <c r="P86" s="269"/>
      <c r="Q86" s="270"/>
      <c r="R86" s="270"/>
      <c r="S86" s="270"/>
      <c r="T86" s="270"/>
      <c r="U86" s="211"/>
      <c r="V86" s="30" t="s">
        <v>16</v>
      </c>
      <c r="W86" s="8"/>
      <c r="X86" s="30" t="s">
        <v>138</v>
      </c>
      <c r="Y86" s="30" t="s">
        <v>129</v>
      </c>
      <c r="Z86" s="212"/>
      <c r="AA86" s="212"/>
      <c r="AB86" s="30" t="s">
        <v>16</v>
      </c>
      <c r="AC86" s="8"/>
      <c r="AD86" s="31" t="s">
        <v>138</v>
      </c>
      <c r="AE86" s="271" t="str">
        <f t="shared" si="3"/>
        <v/>
      </c>
      <c r="AF86" s="272"/>
      <c r="AG86" s="273"/>
      <c r="AI86" s="56" t="str">
        <f t="shared" si="4"/>
        <v/>
      </c>
      <c r="AJ86" s="11" t="str">
        <f t="shared" si="5"/>
        <v/>
      </c>
      <c r="AK86" s="70" t="str" cm="1">
        <f t="array" ref="AK86">IF(OR(AI86="",AJ86=""),"",SUMPRODUCT((AI86&lt;=End)*(AJ86&gt;=Start))&gt;1)</f>
        <v/>
      </c>
    </row>
    <row r="87" spans="1:37" ht="31.5" customHeight="1">
      <c r="A87" s="61">
        <v>63</v>
      </c>
      <c r="B87" s="2"/>
      <c r="C87" s="1"/>
      <c r="D87" s="269"/>
      <c r="E87" s="269"/>
      <c r="F87" s="269"/>
      <c r="G87" s="269"/>
      <c r="H87" s="269"/>
      <c r="I87" s="269"/>
      <c r="J87" s="269"/>
      <c r="K87" s="269"/>
      <c r="L87" s="269"/>
      <c r="M87" s="269"/>
      <c r="N87" s="269"/>
      <c r="O87" s="269"/>
      <c r="P87" s="269"/>
      <c r="Q87" s="270"/>
      <c r="R87" s="270"/>
      <c r="S87" s="270"/>
      <c r="T87" s="270"/>
      <c r="U87" s="211"/>
      <c r="V87" s="30" t="s">
        <v>16</v>
      </c>
      <c r="W87" s="8"/>
      <c r="X87" s="30" t="s">
        <v>138</v>
      </c>
      <c r="Y87" s="30" t="s">
        <v>129</v>
      </c>
      <c r="Z87" s="212"/>
      <c r="AA87" s="212"/>
      <c r="AB87" s="30" t="s">
        <v>16</v>
      </c>
      <c r="AC87" s="8"/>
      <c r="AD87" s="31" t="s">
        <v>138</v>
      </c>
      <c r="AE87" s="271" t="str">
        <f t="shared" si="3"/>
        <v/>
      </c>
      <c r="AF87" s="272"/>
      <c r="AG87" s="273"/>
      <c r="AI87" s="56" t="str">
        <f t="shared" si="4"/>
        <v/>
      </c>
      <c r="AJ87" s="11" t="str">
        <f t="shared" si="5"/>
        <v/>
      </c>
      <c r="AK87" s="70" t="str" cm="1">
        <f t="array" ref="AK87">IF(OR(AI87="",AJ87=""),"",SUMPRODUCT((AI87&lt;=End)*(AJ87&gt;=Start))&gt;1)</f>
        <v/>
      </c>
    </row>
    <row r="88" spans="1:37" ht="31.5" customHeight="1">
      <c r="A88" s="61">
        <v>64</v>
      </c>
      <c r="B88" s="2"/>
      <c r="C88" s="1"/>
      <c r="D88" s="269"/>
      <c r="E88" s="269"/>
      <c r="F88" s="269"/>
      <c r="G88" s="269"/>
      <c r="H88" s="269"/>
      <c r="I88" s="269"/>
      <c r="J88" s="269"/>
      <c r="K88" s="269"/>
      <c r="L88" s="269"/>
      <c r="M88" s="269"/>
      <c r="N88" s="269"/>
      <c r="O88" s="269"/>
      <c r="P88" s="269"/>
      <c r="Q88" s="270"/>
      <c r="R88" s="270"/>
      <c r="S88" s="270"/>
      <c r="T88" s="270"/>
      <c r="U88" s="211"/>
      <c r="V88" s="30" t="s">
        <v>16</v>
      </c>
      <c r="W88" s="8"/>
      <c r="X88" s="30" t="s">
        <v>138</v>
      </c>
      <c r="Y88" s="30" t="s">
        <v>129</v>
      </c>
      <c r="Z88" s="212"/>
      <c r="AA88" s="212"/>
      <c r="AB88" s="30" t="s">
        <v>16</v>
      </c>
      <c r="AC88" s="8"/>
      <c r="AD88" s="31" t="s">
        <v>138</v>
      </c>
      <c r="AE88" s="271" t="str">
        <f t="shared" si="3"/>
        <v/>
      </c>
      <c r="AF88" s="272"/>
      <c r="AG88" s="273"/>
      <c r="AI88" s="56" t="str">
        <f t="shared" si="4"/>
        <v/>
      </c>
      <c r="AJ88" s="11" t="str">
        <f t="shared" si="5"/>
        <v/>
      </c>
      <c r="AK88" s="70" t="str" cm="1">
        <f t="array" ref="AK88">IF(OR(AI88="",AJ88=""),"",SUMPRODUCT((AI88&lt;=End)*(AJ88&gt;=Start))&gt;1)</f>
        <v/>
      </c>
    </row>
    <row r="89" spans="1:37" ht="31.5" customHeight="1">
      <c r="A89" s="61">
        <v>65</v>
      </c>
      <c r="B89" s="2"/>
      <c r="C89" s="1"/>
      <c r="D89" s="269"/>
      <c r="E89" s="269"/>
      <c r="F89" s="269"/>
      <c r="G89" s="269"/>
      <c r="H89" s="269"/>
      <c r="I89" s="269"/>
      <c r="J89" s="269"/>
      <c r="K89" s="269"/>
      <c r="L89" s="269"/>
      <c r="M89" s="269"/>
      <c r="N89" s="269"/>
      <c r="O89" s="269"/>
      <c r="P89" s="269"/>
      <c r="Q89" s="270"/>
      <c r="R89" s="270"/>
      <c r="S89" s="270"/>
      <c r="T89" s="270"/>
      <c r="U89" s="211"/>
      <c r="V89" s="30" t="s">
        <v>16</v>
      </c>
      <c r="W89" s="8"/>
      <c r="X89" s="30" t="s">
        <v>138</v>
      </c>
      <c r="Y89" s="30" t="s">
        <v>129</v>
      </c>
      <c r="Z89" s="212"/>
      <c r="AA89" s="212"/>
      <c r="AB89" s="30" t="s">
        <v>16</v>
      </c>
      <c r="AC89" s="8"/>
      <c r="AD89" s="31" t="s">
        <v>138</v>
      </c>
      <c r="AE89" s="271" t="str">
        <f t="shared" si="3"/>
        <v/>
      </c>
      <c r="AF89" s="272"/>
      <c r="AG89" s="273"/>
      <c r="AI89" s="56" t="str">
        <f t="shared" si="4"/>
        <v/>
      </c>
      <c r="AJ89" s="11" t="str">
        <f t="shared" si="5"/>
        <v/>
      </c>
      <c r="AK89" s="70" t="str" cm="1">
        <f t="array" ref="AK89">IF(OR(AI89="",AJ89=""),"",SUMPRODUCT((AI89&lt;=End)*(AJ89&gt;=Start))&gt;1)</f>
        <v/>
      </c>
    </row>
    <row r="90" spans="1:37" ht="31.5" customHeight="1">
      <c r="A90" s="61">
        <v>66</v>
      </c>
      <c r="B90" s="2"/>
      <c r="C90" s="1"/>
      <c r="D90" s="269"/>
      <c r="E90" s="269"/>
      <c r="F90" s="269"/>
      <c r="G90" s="269"/>
      <c r="H90" s="269"/>
      <c r="I90" s="269"/>
      <c r="J90" s="269"/>
      <c r="K90" s="269"/>
      <c r="L90" s="269"/>
      <c r="M90" s="269"/>
      <c r="N90" s="269"/>
      <c r="O90" s="269"/>
      <c r="P90" s="269"/>
      <c r="Q90" s="270"/>
      <c r="R90" s="270"/>
      <c r="S90" s="270"/>
      <c r="T90" s="270"/>
      <c r="U90" s="211"/>
      <c r="V90" s="30" t="s">
        <v>16</v>
      </c>
      <c r="W90" s="8"/>
      <c r="X90" s="30" t="s">
        <v>138</v>
      </c>
      <c r="Y90" s="30" t="s">
        <v>129</v>
      </c>
      <c r="Z90" s="212"/>
      <c r="AA90" s="212"/>
      <c r="AB90" s="30" t="s">
        <v>16</v>
      </c>
      <c r="AC90" s="8"/>
      <c r="AD90" s="31" t="s">
        <v>138</v>
      </c>
      <c r="AE90" s="271" t="str">
        <f t="shared" si="3"/>
        <v/>
      </c>
      <c r="AF90" s="272"/>
      <c r="AG90" s="273"/>
      <c r="AI90" s="56" t="str">
        <f t="shared" si="4"/>
        <v/>
      </c>
      <c r="AJ90" s="11" t="str">
        <f t="shared" si="5"/>
        <v/>
      </c>
      <c r="AK90" s="70" t="str" cm="1">
        <f t="array" ref="AK90">IF(OR(AI90="",AJ90=""),"",SUMPRODUCT((AI90&lt;=End)*(AJ90&gt;=Start))&gt;1)</f>
        <v/>
      </c>
    </row>
    <row r="91" spans="1:37" ht="31.5" customHeight="1">
      <c r="A91" s="61">
        <v>67</v>
      </c>
      <c r="B91" s="2"/>
      <c r="C91" s="1"/>
      <c r="D91" s="269"/>
      <c r="E91" s="269"/>
      <c r="F91" s="269"/>
      <c r="G91" s="269"/>
      <c r="H91" s="269"/>
      <c r="I91" s="269"/>
      <c r="J91" s="269"/>
      <c r="K91" s="269"/>
      <c r="L91" s="269"/>
      <c r="M91" s="269"/>
      <c r="N91" s="269"/>
      <c r="O91" s="269"/>
      <c r="P91" s="269"/>
      <c r="Q91" s="270"/>
      <c r="R91" s="270"/>
      <c r="S91" s="270"/>
      <c r="T91" s="270"/>
      <c r="U91" s="211"/>
      <c r="V91" s="30" t="s">
        <v>16</v>
      </c>
      <c r="W91" s="8"/>
      <c r="X91" s="30" t="s">
        <v>138</v>
      </c>
      <c r="Y91" s="30" t="s">
        <v>129</v>
      </c>
      <c r="Z91" s="212"/>
      <c r="AA91" s="212"/>
      <c r="AB91" s="30" t="s">
        <v>16</v>
      </c>
      <c r="AC91" s="8"/>
      <c r="AD91" s="31" t="s">
        <v>138</v>
      </c>
      <c r="AE91" s="271" t="str">
        <f t="shared" si="3"/>
        <v/>
      </c>
      <c r="AF91" s="272"/>
      <c r="AG91" s="273"/>
      <c r="AI91" s="56" t="str">
        <f t="shared" si="4"/>
        <v/>
      </c>
      <c r="AJ91" s="11" t="str">
        <f t="shared" si="5"/>
        <v/>
      </c>
      <c r="AK91" s="70" t="str" cm="1">
        <f t="array" ref="AK91">IF(OR(AI91="",AJ91=""),"",SUMPRODUCT((AI91&lt;=End)*(AJ91&gt;=Start))&gt;1)</f>
        <v/>
      </c>
    </row>
    <row r="92" spans="1:37" ht="31.5" customHeight="1">
      <c r="A92" s="61">
        <v>68</v>
      </c>
      <c r="B92" s="2"/>
      <c r="C92" s="1"/>
      <c r="D92" s="269"/>
      <c r="E92" s="269"/>
      <c r="F92" s="269"/>
      <c r="G92" s="269"/>
      <c r="H92" s="269"/>
      <c r="I92" s="269"/>
      <c r="J92" s="269"/>
      <c r="K92" s="269"/>
      <c r="L92" s="269"/>
      <c r="M92" s="269"/>
      <c r="N92" s="269"/>
      <c r="O92" s="269"/>
      <c r="P92" s="269"/>
      <c r="Q92" s="270"/>
      <c r="R92" s="270"/>
      <c r="S92" s="270"/>
      <c r="T92" s="270"/>
      <c r="U92" s="211"/>
      <c r="V92" s="30" t="s">
        <v>16</v>
      </c>
      <c r="W92" s="8"/>
      <c r="X92" s="30" t="s">
        <v>138</v>
      </c>
      <c r="Y92" s="30" t="s">
        <v>129</v>
      </c>
      <c r="Z92" s="212"/>
      <c r="AA92" s="212"/>
      <c r="AB92" s="30" t="s">
        <v>16</v>
      </c>
      <c r="AC92" s="8"/>
      <c r="AD92" s="31" t="s">
        <v>138</v>
      </c>
      <c r="AE92" s="271" t="str">
        <f t="shared" si="3"/>
        <v/>
      </c>
      <c r="AF92" s="272"/>
      <c r="AG92" s="273"/>
      <c r="AI92" s="56" t="str">
        <f t="shared" si="4"/>
        <v/>
      </c>
      <c r="AJ92" s="11" t="str">
        <f t="shared" si="5"/>
        <v/>
      </c>
      <c r="AK92" s="70" t="str" cm="1">
        <f t="array" ref="AK92">IF(OR(AI92="",AJ92=""),"",SUMPRODUCT((AI92&lt;=End)*(AJ92&gt;=Start))&gt;1)</f>
        <v/>
      </c>
    </row>
    <row r="93" spans="1:37" ht="31.5" customHeight="1">
      <c r="A93" s="61">
        <v>69</v>
      </c>
      <c r="B93" s="2"/>
      <c r="C93" s="1"/>
      <c r="D93" s="269"/>
      <c r="E93" s="269"/>
      <c r="F93" s="269"/>
      <c r="G93" s="269"/>
      <c r="H93" s="269"/>
      <c r="I93" s="269"/>
      <c r="J93" s="269"/>
      <c r="K93" s="269"/>
      <c r="L93" s="269"/>
      <c r="M93" s="269"/>
      <c r="N93" s="269"/>
      <c r="O93" s="269"/>
      <c r="P93" s="269"/>
      <c r="Q93" s="270"/>
      <c r="R93" s="270"/>
      <c r="S93" s="270"/>
      <c r="T93" s="270"/>
      <c r="U93" s="211"/>
      <c r="V93" s="30" t="s">
        <v>16</v>
      </c>
      <c r="W93" s="8"/>
      <c r="X93" s="30" t="s">
        <v>138</v>
      </c>
      <c r="Y93" s="30" t="s">
        <v>129</v>
      </c>
      <c r="Z93" s="212"/>
      <c r="AA93" s="212"/>
      <c r="AB93" s="30" t="s">
        <v>16</v>
      </c>
      <c r="AC93" s="8"/>
      <c r="AD93" s="31" t="s">
        <v>138</v>
      </c>
      <c r="AE93" s="271" t="str">
        <f t="shared" si="3"/>
        <v/>
      </c>
      <c r="AF93" s="272"/>
      <c r="AG93" s="273"/>
      <c r="AI93" s="56" t="str">
        <f t="shared" si="4"/>
        <v/>
      </c>
      <c r="AJ93" s="11" t="str">
        <f t="shared" si="5"/>
        <v/>
      </c>
      <c r="AK93" s="70" t="str" cm="1">
        <f t="array" ref="AK93">IF(OR(AI93="",AJ93=""),"",SUMPRODUCT((AI93&lt;=End)*(AJ93&gt;=Start))&gt;1)</f>
        <v/>
      </c>
    </row>
    <row r="94" spans="1:37" ht="31.5" customHeight="1">
      <c r="A94" s="61">
        <v>70</v>
      </c>
      <c r="B94" s="2"/>
      <c r="C94" s="1"/>
      <c r="D94" s="269"/>
      <c r="E94" s="269"/>
      <c r="F94" s="269"/>
      <c r="G94" s="269"/>
      <c r="H94" s="269"/>
      <c r="I94" s="269"/>
      <c r="J94" s="269"/>
      <c r="K94" s="269"/>
      <c r="L94" s="269"/>
      <c r="M94" s="269"/>
      <c r="N94" s="269"/>
      <c r="O94" s="269"/>
      <c r="P94" s="269"/>
      <c r="Q94" s="270"/>
      <c r="R94" s="270"/>
      <c r="S94" s="270"/>
      <c r="T94" s="270"/>
      <c r="U94" s="211"/>
      <c r="V94" s="30" t="s">
        <v>16</v>
      </c>
      <c r="W94" s="8"/>
      <c r="X94" s="30" t="s">
        <v>138</v>
      </c>
      <c r="Y94" s="30" t="s">
        <v>129</v>
      </c>
      <c r="Z94" s="212"/>
      <c r="AA94" s="212"/>
      <c r="AB94" s="30" t="s">
        <v>16</v>
      </c>
      <c r="AC94" s="8"/>
      <c r="AD94" s="31" t="s">
        <v>138</v>
      </c>
      <c r="AE94" s="271" t="str">
        <f t="shared" si="3"/>
        <v/>
      </c>
      <c r="AF94" s="272"/>
      <c r="AG94" s="273"/>
      <c r="AI94" s="56" t="str">
        <f t="shared" si="4"/>
        <v/>
      </c>
      <c r="AJ94" s="11" t="str">
        <f t="shared" si="5"/>
        <v/>
      </c>
      <c r="AK94" s="70" t="str" cm="1">
        <f t="array" ref="AK94">IF(OR(AI94="",AJ94=""),"",SUMPRODUCT((AI94&lt;=End)*(AJ94&gt;=Start))&gt;1)</f>
        <v/>
      </c>
    </row>
    <row r="95" spans="1:37" ht="31.5" customHeight="1">
      <c r="A95" s="61">
        <v>71</v>
      </c>
      <c r="B95" s="2"/>
      <c r="C95" s="1"/>
      <c r="D95" s="269"/>
      <c r="E95" s="269"/>
      <c r="F95" s="269"/>
      <c r="G95" s="269"/>
      <c r="H95" s="269"/>
      <c r="I95" s="269"/>
      <c r="J95" s="269"/>
      <c r="K95" s="269"/>
      <c r="L95" s="269"/>
      <c r="M95" s="269"/>
      <c r="N95" s="269"/>
      <c r="O95" s="269"/>
      <c r="P95" s="269"/>
      <c r="Q95" s="270"/>
      <c r="R95" s="270"/>
      <c r="S95" s="270"/>
      <c r="T95" s="270"/>
      <c r="U95" s="211"/>
      <c r="V95" s="30" t="s">
        <v>16</v>
      </c>
      <c r="W95" s="8"/>
      <c r="X95" s="30" t="s">
        <v>138</v>
      </c>
      <c r="Y95" s="30" t="s">
        <v>129</v>
      </c>
      <c r="Z95" s="212"/>
      <c r="AA95" s="212"/>
      <c r="AB95" s="30" t="s">
        <v>16</v>
      </c>
      <c r="AC95" s="8"/>
      <c r="AD95" s="31" t="s">
        <v>138</v>
      </c>
      <c r="AE95" s="271" t="str">
        <f t="shared" si="3"/>
        <v/>
      </c>
      <c r="AF95" s="272"/>
      <c r="AG95" s="273"/>
      <c r="AI95" s="56" t="str">
        <f t="shared" si="4"/>
        <v/>
      </c>
      <c r="AJ95" s="11" t="str">
        <f t="shared" si="5"/>
        <v/>
      </c>
      <c r="AK95" s="70" t="str" cm="1">
        <f t="array" ref="AK95">IF(OR(AI95="",AJ95=""),"",SUMPRODUCT((AI95&lt;=End)*(AJ95&gt;=Start))&gt;1)</f>
        <v/>
      </c>
    </row>
    <row r="96" spans="1:37" ht="31.5" customHeight="1">
      <c r="A96" s="61">
        <v>72</v>
      </c>
      <c r="B96" s="2"/>
      <c r="C96" s="1"/>
      <c r="D96" s="269"/>
      <c r="E96" s="269"/>
      <c r="F96" s="269"/>
      <c r="G96" s="269"/>
      <c r="H96" s="269"/>
      <c r="I96" s="269"/>
      <c r="J96" s="269"/>
      <c r="K96" s="269"/>
      <c r="L96" s="269"/>
      <c r="M96" s="269"/>
      <c r="N96" s="269"/>
      <c r="O96" s="269"/>
      <c r="P96" s="269"/>
      <c r="Q96" s="270"/>
      <c r="R96" s="270"/>
      <c r="S96" s="270"/>
      <c r="T96" s="270"/>
      <c r="U96" s="211"/>
      <c r="V96" s="30" t="s">
        <v>16</v>
      </c>
      <c r="W96" s="8"/>
      <c r="X96" s="30" t="s">
        <v>138</v>
      </c>
      <c r="Y96" s="30" t="s">
        <v>129</v>
      </c>
      <c r="Z96" s="212"/>
      <c r="AA96" s="212"/>
      <c r="AB96" s="30" t="s">
        <v>16</v>
      </c>
      <c r="AC96" s="8"/>
      <c r="AD96" s="31" t="s">
        <v>138</v>
      </c>
      <c r="AE96" s="271" t="str">
        <f t="shared" si="3"/>
        <v/>
      </c>
      <c r="AF96" s="272"/>
      <c r="AG96" s="273"/>
      <c r="AI96" s="56" t="str">
        <f t="shared" si="4"/>
        <v/>
      </c>
      <c r="AJ96" s="11" t="str">
        <f t="shared" si="5"/>
        <v/>
      </c>
      <c r="AK96" s="70" t="str" cm="1">
        <f t="array" ref="AK96">IF(OR(AI96="",AJ96=""),"",SUMPRODUCT((AI96&lt;=End)*(AJ96&gt;=Start))&gt;1)</f>
        <v/>
      </c>
    </row>
    <row r="97" spans="1:37" ht="31.5" customHeight="1">
      <c r="A97" s="61">
        <v>73</v>
      </c>
      <c r="B97" s="2"/>
      <c r="C97" s="1"/>
      <c r="D97" s="269"/>
      <c r="E97" s="269"/>
      <c r="F97" s="269"/>
      <c r="G97" s="269"/>
      <c r="H97" s="269"/>
      <c r="I97" s="269"/>
      <c r="J97" s="269"/>
      <c r="K97" s="269"/>
      <c r="L97" s="269"/>
      <c r="M97" s="269"/>
      <c r="N97" s="269"/>
      <c r="O97" s="269"/>
      <c r="P97" s="269"/>
      <c r="Q97" s="270"/>
      <c r="R97" s="270"/>
      <c r="S97" s="270"/>
      <c r="T97" s="270"/>
      <c r="U97" s="211"/>
      <c r="V97" s="30" t="s">
        <v>16</v>
      </c>
      <c r="W97" s="8"/>
      <c r="X97" s="30" t="s">
        <v>138</v>
      </c>
      <c r="Y97" s="30" t="s">
        <v>129</v>
      </c>
      <c r="Z97" s="212"/>
      <c r="AA97" s="212"/>
      <c r="AB97" s="30" t="s">
        <v>16</v>
      </c>
      <c r="AC97" s="8"/>
      <c r="AD97" s="31" t="s">
        <v>138</v>
      </c>
      <c r="AE97" s="271" t="str">
        <f t="shared" si="3"/>
        <v/>
      </c>
      <c r="AF97" s="272"/>
      <c r="AG97" s="273"/>
      <c r="AI97" s="56" t="str">
        <f t="shared" si="4"/>
        <v/>
      </c>
      <c r="AJ97" s="11" t="str">
        <f t="shared" si="5"/>
        <v/>
      </c>
      <c r="AK97" s="70" t="str" cm="1">
        <f t="array" ref="AK97">IF(OR(AI97="",AJ97=""),"",SUMPRODUCT((AI97&lt;=End)*(AJ97&gt;=Start))&gt;1)</f>
        <v/>
      </c>
    </row>
    <row r="98" spans="1:37" ht="31.5" customHeight="1">
      <c r="A98" s="61">
        <v>74</v>
      </c>
      <c r="B98" s="2"/>
      <c r="C98" s="1"/>
      <c r="D98" s="269"/>
      <c r="E98" s="269"/>
      <c r="F98" s="269"/>
      <c r="G98" s="269"/>
      <c r="H98" s="269"/>
      <c r="I98" s="269"/>
      <c r="J98" s="269"/>
      <c r="K98" s="269"/>
      <c r="L98" s="269"/>
      <c r="M98" s="269"/>
      <c r="N98" s="269"/>
      <c r="O98" s="269"/>
      <c r="P98" s="269"/>
      <c r="Q98" s="270"/>
      <c r="R98" s="270"/>
      <c r="S98" s="270"/>
      <c r="T98" s="270"/>
      <c r="U98" s="211"/>
      <c r="V98" s="30" t="s">
        <v>16</v>
      </c>
      <c r="W98" s="8"/>
      <c r="X98" s="30" t="s">
        <v>138</v>
      </c>
      <c r="Y98" s="30" t="s">
        <v>129</v>
      </c>
      <c r="Z98" s="212"/>
      <c r="AA98" s="212"/>
      <c r="AB98" s="30" t="s">
        <v>16</v>
      </c>
      <c r="AC98" s="8"/>
      <c r="AD98" s="31" t="s">
        <v>138</v>
      </c>
      <c r="AE98" s="271" t="str">
        <f t="shared" si="3"/>
        <v/>
      </c>
      <c r="AF98" s="272"/>
      <c r="AG98" s="273"/>
      <c r="AI98" s="56" t="str">
        <f t="shared" si="4"/>
        <v/>
      </c>
      <c r="AJ98" s="11" t="str">
        <f t="shared" si="5"/>
        <v/>
      </c>
      <c r="AK98" s="70" t="str" cm="1">
        <f t="array" ref="AK98">IF(OR(AI98="",AJ98=""),"",SUMPRODUCT((AI98&lt;=End)*(AJ98&gt;=Start))&gt;1)</f>
        <v/>
      </c>
    </row>
    <row r="99" spans="1:37" ht="31.5" customHeight="1">
      <c r="A99" s="61">
        <v>75</v>
      </c>
      <c r="B99" s="2"/>
      <c r="C99" s="1"/>
      <c r="D99" s="269"/>
      <c r="E99" s="269"/>
      <c r="F99" s="269"/>
      <c r="G99" s="269"/>
      <c r="H99" s="269"/>
      <c r="I99" s="269"/>
      <c r="J99" s="269"/>
      <c r="K99" s="269"/>
      <c r="L99" s="269"/>
      <c r="M99" s="269"/>
      <c r="N99" s="269"/>
      <c r="O99" s="269"/>
      <c r="P99" s="269"/>
      <c r="Q99" s="270"/>
      <c r="R99" s="270"/>
      <c r="S99" s="270"/>
      <c r="T99" s="270"/>
      <c r="U99" s="211"/>
      <c r="V99" s="30" t="s">
        <v>16</v>
      </c>
      <c r="W99" s="8"/>
      <c r="X99" s="30" t="s">
        <v>138</v>
      </c>
      <c r="Y99" s="30" t="s">
        <v>129</v>
      </c>
      <c r="Z99" s="212"/>
      <c r="AA99" s="212"/>
      <c r="AB99" s="30" t="s">
        <v>16</v>
      </c>
      <c r="AC99" s="8"/>
      <c r="AD99" s="31" t="s">
        <v>138</v>
      </c>
      <c r="AE99" s="271" t="str">
        <f t="shared" si="3"/>
        <v/>
      </c>
      <c r="AF99" s="272"/>
      <c r="AG99" s="273"/>
      <c r="AI99" s="59" t="str">
        <f t="shared" si="4"/>
        <v/>
      </c>
      <c r="AJ99" s="60" t="str">
        <f t="shared" si="5"/>
        <v/>
      </c>
      <c r="AK99" s="63" t="str" cm="1">
        <f t="array" ref="AK99">IF(OR(AI99="",AJ99=""),"",SUMPRODUCT((AI99&lt;=End)*(AJ99&gt;=Start))&gt;1)</f>
        <v/>
      </c>
    </row>
    <row r="100" spans="1:37" ht="267" customHeight="1">
      <c r="B100" s="274" t="s">
        <v>370</v>
      </c>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row>
    <row r="101" spans="1:37" ht="31.5" customHeight="1">
      <c r="B101" s="262" t="s">
        <v>235</v>
      </c>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F101" s="262"/>
      <c r="AG101" s="262"/>
    </row>
    <row r="102" spans="1:37" ht="19" customHeight="1">
      <c r="B102" s="263" t="s">
        <v>160</v>
      </c>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5"/>
      <c r="AB102" s="265"/>
      <c r="AC102" s="265"/>
      <c r="AD102" s="265"/>
      <c r="AE102" s="265"/>
      <c r="AF102" s="265"/>
      <c r="AG102" s="266"/>
    </row>
    <row r="103" spans="1:37" ht="19" customHeight="1">
      <c r="B103" s="264"/>
      <c r="C103" s="209"/>
      <c r="D103" s="209"/>
      <c r="E103" s="209"/>
      <c r="F103" s="209"/>
      <c r="G103" s="209"/>
      <c r="H103" s="209"/>
      <c r="I103" s="209"/>
      <c r="J103" s="209"/>
      <c r="K103" s="209"/>
      <c r="L103" s="209"/>
      <c r="M103" s="209"/>
      <c r="N103" s="209"/>
      <c r="O103" s="209"/>
      <c r="P103" s="209"/>
      <c r="Q103" s="209"/>
      <c r="R103" s="209"/>
      <c r="S103" s="209"/>
      <c r="T103" s="209"/>
      <c r="U103" s="209"/>
      <c r="V103" s="209"/>
      <c r="W103" s="209"/>
      <c r="X103" s="209"/>
      <c r="Y103" s="209"/>
      <c r="Z103" s="209"/>
      <c r="AA103" s="209"/>
      <c r="AB103" s="209"/>
      <c r="AC103" s="209"/>
      <c r="AD103" s="209"/>
      <c r="AE103" s="209"/>
      <c r="AF103" s="209"/>
      <c r="AG103" s="210"/>
    </row>
    <row r="104" spans="1:37" ht="25" customHeight="1">
      <c r="B104" s="194" t="s">
        <v>234</v>
      </c>
      <c r="C104" s="195"/>
      <c r="D104" s="195"/>
      <c r="E104" s="195"/>
      <c r="F104" s="195"/>
      <c r="G104" s="195"/>
      <c r="H104" s="195"/>
      <c r="I104" s="195"/>
      <c r="J104" s="195"/>
      <c r="K104" s="195"/>
      <c r="L104" s="195"/>
      <c r="M104" s="195"/>
      <c r="N104" s="195"/>
      <c r="O104" s="195"/>
      <c r="P104" s="195"/>
      <c r="Q104" s="195"/>
      <c r="R104" s="195"/>
      <c r="S104" s="195"/>
      <c r="T104" s="195"/>
      <c r="U104" s="195"/>
      <c r="V104" s="195"/>
      <c r="W104" s="195"/>
      <c r="X104" s="195"/>
      <c r="Y104" s="195"/>
      <c r="Z104" s="195"/>
      <c r="AA104" s="195"/>
      <c r="AB104" s="195"/>
      <c r="AC104" s="195"/>
      <c r="AD104" s="195"/>
      <c r="AE104" s="195"/>
      <c r="AF104" s="195"/>
      <c r="AG104" s="196"/>
    </row>
    <row r="105" spans="1:37" ht="56" customHeight="1">
      <c r="B105" s="208"/>
      <c r="C105" s="209"/>
      <c r="D105" s="209"/>
      <c r="E105" s="209"/>
      <c r="F105" s="209"/>
      <c r="G105" s="209"/>
      <c r="H105" s="209"/>
      <c r="I105" s="209"/>
      <c r="J105" s="209"/>
      <c r="K105" s="209"/>
      <c r="L105" s="209"/>
      <c r="M105" s="209"/>
      <c r="N105" s="209"/>
      <c r="O105" s="227" t="s">
        <v>161</v>
      </c>
      <c r="P105" s="227"/>
      <c r="Q105" s="227"/>
      <c r="R105" s="227"/>
      <c r="S105" s="204"/>
      <c r="T105" s="204"/>
      <c r="U105" s="204"/>
      <c r="V105" s="204"/>
      <c r="W105" s="204"/>
      <c r="X105" s="204"/>
      <c r="Y105" s="204"/>
      <c r="Z105" s="204"/>
      <c r="AA105" s="204"/>
      <c r="AB105" s="204"/>
      <c r="AC105" s="204"/>
      <c r="AD105" s="204"/>
      <c r="AE105" s="77" t="s">
        <v>162</v>
      </c>
      <c r="AF105" s="267"/>
      <c r="AG105" s="268"/>
    </row>
    <row r="106" spans="1:37" ht="24" customHeight="1">
      <c r="B106" s="259"/>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c r="AA106" s="260"/>
      <c r="AB106" s="260"/>
      <c r="AC106" s="260"/>
      <c r="AD106" s="260"/>
      <c r="AE106" s="260"/>
      <c r="AF106" s="260"/>
      <c r="AG106" s="261"/>
    </row>
    <row r="107" spans="1:37">
      <c r="B107" s="11"/>
    </row>
    <row r="108" spans="1:37" ht="18" hidden="1" customHeight="1" outlineLevel="1">
      <c r="B108" s="252" t="s">
        <v>373</v>
      </c>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row>
    <row r="109" spans="1:37" hidden="1" outlineLevel="1">
      <c r="B109" s="29" t="s">
        <v>102</v>
      </c>
      <c r="C109" s="30"/>
      <c r="D109" s="30"/>
      <c r="E109" s="30"/>
      <c r="F109" s="31"/>
      <c r="G109" s="33"/>
      <c r="H109" s="33"/>
      <c r="I109" s="33"/>
      <c r="J109" s="33"/>
      <c r="K109" s="33"/>
      <c r="L109" s="33"/>
      <c r="M109" s="33"/>
      <c r="N109" s="33"/>
      <c r="O109" s="35"/>
      <c r="T109" s="9" t="s">
        <v>248</v>
      </c>
    </row>
    <row r="110" spans="1:37" hidden="1" outlineLevel="1">
      <c r="B110" s="78"/>
      <c r="C110" s="9" t="s">
        <v>139</v>
      </c>
      <c r="F110" s="9" t="s">
        <v>134</v>
      </c>
      <c r="J110" s="195">
        <v>1960</v>
      </c>
      <c r="K110" s="195"/>
      <c r="M110" s="9">
        <v>1</v>
      </c>
      <c r="O110" s="58"/>
      <c r="T110" s="257">
        <v>2026</v>
      </c>
      <c r="U110" s="258"/>
      <c r="V110" s="9" t="s">
        <v>16</v>
      </c>
      <c r="X110" s="257">
        <v>3</v>
      </c>
      <c r="Y110" s="258"/>
      <c r="Z110" s="9" t="s">
        <v>128</v>
      </c>
    </row>
    <row r="111" spans="1:37" hidden="1" outlineLevel="1">
      <c r="B111" s="78"/>
      <c r="F111" s="9" t="s">
        <v>210</v>
      </c>
      <c r="J111" s="195">
        <v>1961</v>
      </c>
      <c r="K111" s="195"/>
      <c r="M111" s="9">
        <v>2</v>
      </c>
      <c r="O111" s="58"/>
    </row>
    <row r="112" spans="1:37" hidden="1" outlineLevel="1">
      <c r="B112" s="56"/>
      <c r="C112" s="11"/>
      <c r="J112" s="195">
        <v>1962</v>
      </c>
      <c r="K112" s="195"/>
      <c r="M112" s="9">
        <v>3</v>
      </c>
      <c r="O112" s="58"/>
    </row>
    <row r="113" spans="2:15" hidden="1" outlineLevel="1">
      <c r="B113" s="56"/>
      <c r="C113" s="11"/>
      <c r="J113" s="195">
        <v>1963</v>
      </c>
      <c r="K113" s="195"/>
      <c r="M113" s="9">
        <v>4</v>
      </c>
      <c r="O113" s="58"/>
    </row>
    <row r="114" spans="2:15" hidden="1" outlineLevel="1">
      <c r="B114" s="78"/>
      <c r="J114" s="195">
        <v>1964</v>
      </c>
      <c r="K114" s="195"/>
      <c r="M114" s="9">
        <v>5</v>
      </c>
      <c r="O114" s="58"/>
    </row>
    <row r="115" spans="2:15" hidden="1" outlineLevel="1">
      <c r="B115" s="78"/>
      <c r="J115" s="195">
        <v>1965</v>
      </c>
      <c r="K115" s="195"/>
      <c r="M115" s="9">
        <v>6</v>
      </c>
      <c r="O115" s="58"/>
    </row>
    <row r="116" spans="2:15" hidden="1" outlineLevel="1">
      <c r="B116" s="78"/>
      <c r="J116" s="195">
        <v>1966</v>
      </c>
      <c r="K116" s="195"/>
      <c r="M116" s="9">
        <v>7</v>
      </c>
      <c r="O116" s="58"/>
    </row>
    <row r="117" spans="2:15" hidden="1" outlineLevel="1">
      <c r="B117" s="56"/>
      <c r="C117" s="11"/>
      <c r="J117" s="195">
        <v>1967</v>
      </c>
      <c r="K117" s="195"/>
      <c r="M117" s="9">
        <v>8</v>
      </c>
      <c r="O117" s="58"/>
    </row>
    <row r="118" spans="2:15" hidden="1" outlineLevel="1">
      <c r="B118" s="56"/>
      <c r="C118" s="11"/>
      <c r="J118" s="195">
        <v>1968</v>
      </c>
      <c r="K118" s="195"/>
      <c r="M118" s="9">
        <v>9</v>
      </c>
      <c r="O118" s="58"/>
    </row>
    <row r="119" spans="2:15" hidden="1" outlineLevel="1">
      <c r="B119" s="56"/>
      <c r="C119" s="11"/>
      <c r="J119" s="195">
        <v>1969</v>
      </c>
      <c r="K119" s="195"/>
      <c r="M119" s="9">
        <v>10</v>
      </c>
      <c r="O119" s="58"/>
    </row>
    <row r="120" spans="2:15" hidden="1" outlineLevel="1">
      <c r="B120" s="56"/>
      <c r="C120" s="11"/>
      <c r="J120" s="195">
        <v>1970</v>
      </c>
      <c r="K120" s="195"/>
      <c r="M120" s="9">
        <v>11</v>
      </c>
      <c r="O120" s="58"/>
    </row>
    <row r="121" spans="2:15" hidden="1" outlineLevel="1">
      <c r="B121" s="56"/>
      <c r="C121" s="11"/>
      <c r="J121" s="195">
        <v>1971</v>
      </c>
      <c r="K121" s="195"/>
      <c r="M121" s="9">
        <v>12</v>
      </c>
      <c r="O121" s="58"/>
    </row>
    <row r="122" spans="2:15" hidden="1" outlineLevel="1">
      <c r="B122" s="56"/>
      <c r="C122" s="11"/>
      <c r="J122" s="195">
        <v>1972</v>
      </c>
      <c r="K122" s="195"/>
      <c r="O122" s="58"/>
    </row>
    <row r="123" spans="2:15" hidden="1" outlineLevel="1">
      <c r="B123" s="56"/>
      <c r="C123" s="11"/>
      <c r="J123" s="195">
        <v>1973</v>
      </c>
      <c r="K123" s="195"/>
      <c r="O123" s="58"/>
    </row>
    <row r="124" spans="2:15" hidden="1" outlineLevel="1">
      <c r="B124" s="56"/>
      <c r="C124" s="11"/>
      <c r="J124" s="195">
        <v>1974</v>
      </c>
      <c r="K124" s="195"/>
      <c r="O124" s="58"/>
    </row>
    <row r="125" spans="2:15" hidden="1" outlineLevel="1">
      <c r="B125" s="56"/>
      <c r="C125" s="11"/>
      <c r="J125" s="195">
        <v>1975</v>
      </c>
      <c r="K125" s="195"/>
      <c r="O125" s="58"/>
    </row>
    <row r="126" spans="2:15" hidden="1" outlineLevel="1">
      <c r="B126" s="56"/>
      <c r="C126" s="11"/>
      <c r="J126" s="195">
        <v>1976</v>
      </c>
      <c r="K126" s="195"/>
      <c r="O126" s="58"/>
    </row>
    <row r="127" spans="2:15" hidden="1" outlineLevel="1">
      <c r="B127" s="56"/>
      <c r="C127" s="11"/>
      <c r="J127" s="195">
        <v>1977</v>
      </c>
      <c r="K127" s="195"/>
      <c r="O127" s="58"/>
    </row>
    <row r="128" spans="2:15" hidden="1" outlineLevel="1">
      <c r="B128" s="56"/>
      <c r="C128" s="11"/>
      <c r="J128" s="195">
        <v>1978</v>
      </c>
      <c r="K128" s="195"/>
      <c r="O128" s="58"/>
    </row>
    <row r="129" spans="2:15" hidden="1" outlineLevel="1">
      <c r="B129" s="56"/>
      <c r="C129" s="11"/>
      <c r="J129" s="195">
        <v>1979</v>
      </c>
      <c r="K129" s="195"/>
      <c r="O129" s="58"/>
    </row>
    <row r="130" spans="2:15" hidden="1" outlineLevel="1">
      <c r="B130" s="56"/>
      <c r="C130" s="11"/>
      <c r="J130" s="195">
        <v>1980</v>
      </c>
      <c r="K130" s="195"/>
      <c r="O130" s="58"/>
    </row>
    <row r="131" spans="2:15" hidden="1" outlineLevel="1">
      <c r="B131" s="56"/>
      <c r="C131" s="11"/>
      <c r="J131" s="195">
        <v>1981</v>
      </c>
      <c r="K131" s="195"/>
      <c r="O131" s="58"/>
    </row>
    <row r="132" spans="2:15" hidden="1" outlineLevel="1">
      <c r="B132" s="56"/>
      <c r="C132" s="11"/>
      <c r="J132" s="195">
        <v>1982</v>
      </c>
      <c r="K132" s="195"/>
      <c r="O132" s="58"/>
    </row>
    <row r="133" spans="2:15" hidden="1" outlineLevel="1">
      <c r="B133" s="56"/>
      <c r="C133" s="11"/>
      <c r="J133" s="195">
        <v>1983</v>
      </c>
      <c r="K133" s="195"/>
      <c r="O133" s="58"/>
    </row>
    <row r="134" spans="2:15" hidden="1" outlineLevel="1">
      <c r="B134" s="56"/>
      <c r="C134" s="11"/>
      <c r="J134" s="195">
        <v>1984</v>
      </c>
      <c r="K134" s="195"/>
      <c r="O134" s="58"/>
    </row>
    <row r="135" spans="2:15" hidden="1" outlineLevel="1">
      <c r="B135" s="56"/>
      <c r="J135" s="195">
        <v>1985</v>
      </c>
      <c r="K135" s="195"/>
      <c r="O135" s="58"/>
    </row>
    <row r="136" spans="2:15" hidden="1" outlineLevel="1">
      <c r="B136" s="56"/>
      <c r="J136" s="195">
        <v>1986</v>
      </c>
      <c r="K136" s="195"/>
      <c r="O136" s="58"/>
    </row>
    <row r="137" spans="2:15" hidden="1" outlineLevel="1">
      <c r="B137" s="56"/>
      <c r="J137" s="195">
        <v>1987</v>
      </c>
      <c r="K137" s="195"/>
      <c r="O137" s="58"/>
    </row>
    <row r="138" spans="2:15" hidden="1" outlineLevel="1">
      <c r="B138" s="56"/>
      <c r="J138" s="195">
        <v>1988</v>
      </c>
      <c r="K138" s="195"/>
      <c r="O138" s="58"/>
    </row>
    <row r="139" spans="2:15" hidden="1" outlineLevel="1">
      <c r="B139" s="56"/>
      <c r="J139" s="195">
        <v>1989</v>
      </c>
      <c r="K139" s="195"/>
      <c r="O139" s="58"/>
    </row>
    <row r="140" spans="2:15" hidden="1" outlineLevel="1">
      <c r="B140" s="56"/>
      <c r="J140" s="195">
        <v>1990</v>
      </c>
      <c r="K140" s="195"/>
      <c r="O140" s="58"/>
    </row>
    <row r="141" spans="2:15" hidden="1" outlineLevel="1">
      <c r="B141" s="56"/>
      <c r="J141" s="195">
        <v>1991</v>
      </c>
      <c r="K141" s="195"/>
      <c r="O141" s="58"/>
    </row>
    <row r="142" spans="2:15" hidden="1" outlineLevel="1">
      <c r="B142" s="56"/>
      <c r="J142" s="195">
        <v>1992</v>
      </c>
      <c r="K142" s="195"/>
      <c r="O142" s="58"/>
    </row>
    <row r="143" spans="2:15" hidden="1" outlineLevel="1">
      <c r="B143" s="56"/>
      <c r="J143" s="195">
        <v>1993</v>
      </c>
      <c r="K143" s="195"/>
      <c r="O143" s="58"/>
    </row>
    <row r="144" spans="2:15" hidden="1" outlineLevel="1">
      <c r="B144" s="56"/>
      <c r="J144" s="195">
        <v>1994</v>
      </c>
      <c r="K144" s="195"/>
      <c r="O144" s="58"/>
    </row>
    <row r="145" spans="2:15" hidden="1" outlineLevel="1">
      <c r="B145" s="56"/>
      <c r="J145" s="195">
        <v>1995</v>
      </c>
      <c r="K145" s="195"/>
      <c r="O145" s="58"/>
    </row>
    <row r="146" spans="2:15" hidden="1" outlineLevel="1">
      <c r="B146" s="56"/>
      <c r="J146" s="195">
        <v>1996</v>
      </c>
      <c r="K146" s="195"/>
      <c r="O146" s="58"/>
    </row>
    <row r="147" spans="2:15" hidden="1" outlineLevel="1">
      <c r="B147" s="56"/>
      <c r="J147" s="195">
        <v>1997</v>
      </c>
      <c r="K147" s="195"/>
      <c r="O147" s="58"/>
    </row>
    <row r="148" spans="2:15" hidden="1" outlineLevel="1">
      <c r="B148" s="56"/>
      <c r="J148" s="195">
        <v>1998</v>
      </c>
      <c r="K148" s="195"/>
      <c r="O148" s="58"/>
    </row>
    <row r="149" spans="2:15" hidden="1" outlineLevel="1">
      <c r="B149" s="56"/>
      <c r="J149" s="195">
        <v>1999</v>
      </c>
      <c r="K149" s="195"/>
      <c r="O149" s="58"/>
    </row>
    <row r="150" spans="2:15" hidden="1" outlineLevel="1">
      <c r="B150" s="56"/>
      <c r="J150" s="195">
        <v>2000</v>
      </c>
      <c r="K150" s="195"/>
      <c r="O150" s="58"/>
    </row>
    <row r="151" spans="2:15" hidden="1" outlineLevel="1">
      <c r="B151" s="56"/>
      <c r="J151" s="195">
        <v>2001</v>
      </c>
      <c r="K151" s="195"/>
      <c r="O151" s="58"/>
    </row>
    <row r="152" spans="2:15" hidden="1" outlineLevel="1">
      <c r="B152" s="56"/>
      <c r="J152" s="195">
        <v>2002</v>
      </c>
      <c r="K152" s="195"/>
      <c r="O152" s="58"/>
    </row>
    <row r="153" spans="2:15" hidden="1" outlineLevel="1">
      <c r="B153" s="56"/>
      <c r="J153" s="195">
        <v>2003</v>
      </c>
      <c r="K153" s="195"/>
      <c r="O153" s="58"/>
    </row>
    <row r="154" spans="2:15" hidden="1" outlineLevel="1">
      <c r="B154" s="56"/>
      <c r="J154" s="195">
        <v>2004</v>
      </c>
      <c r="K154" s="195"/>
      <c r="O154" s="58"/>
    </row>
    <row r="155" spans="2:15" hidden="1" outlineLevel="1">
      <c r="B155" s="56"/>
      <c r="J155" s="195">
        <v>2005</v>
      </c>
      <c r="K155" s="195"/>
      <c r="O155" s="58"/>
    </row>
    <row r="156" spans="2:15" hidden="1" outlineLevel="1">
      <c r="B156" s="56"/>
      <c r="J156" s="195">
        <v>2006</v>
      </c>
      <c r="K156" s="195"/>
      <c r="O156" s="58"/>
    </row>
    <row r="157" spans="2:15" hidden="1" outlineLevel="1">
      <c r="B157" s="56"/>
      <c r="J157" s="195">
        <v>2007</v>
      </c>
      <c r="K157" s="195"/>
      <c r="O157" s="58"/>
    </row>
    <row r="158" spans="2:15" hidden="1" outlineLevel="1">
      <c r="B158" s="56"/>
      <c r="J158" s="195">
        <v>2008</v>
      </c>
      <c r="K158" s="195"/>
      <c r="O158" s="58"/>
    </row>
    <row r="159" spans="2:15" hidden="1" outlineLevel="1">
      <c r="B159" s="56"/>
      <c r="J159" s="195">
        <v>2009</v>
      </c>
      <c r="K159" s="195"/>
      <c r="O159" s="58"/>
    </row>
    <row r="160" spans="2:15" hidden="1" outlineLevel="1">
      <c r="B160" s="56"/>
      <c r="J160" s="195">
        <v>2010</v>
      </c>
      <c r="K160" s="195"/>
      <c r="O160" s="58"/>
    </row>
    <row r="161" spans="2:15" hidden="1" outlineLevel="1">
      <c r="B161" s="56"/>
      <c r="J161" s="195">
        <v>2011</v>
      </c>
      <c r="K161" s="195"/>
      <c r="O161" s="58"/>
    </row>
    <row r="162" spans="2:15" hidden="1" outlineLevel="1">
      <c r="B162" s="56"/>
      <c r="J162" s="195">
        <v>2012</v>
      </c>
      <c r="K162" s="195"/>
      <c r="O162" s="58"/>
    </row>
    <row r="163" spans="2:15" hidden="1" outlineLevel="1">
      <c r="B163" s="56"/>
      <c r="J163" s="195">
        <v>2013</v>
      </c>
      <c r="K163" s="195"/>
      <c r="O163" s="58"/>
    </row>
    <row r="164" spans="2:15" hidden="1" outlineLevel="1">
      <c r="B164" s="56"/>
      <c r="J164" s="195">
        <v>2014</v>
      </c>
      <c r="K164" s="195"/>
      <c r="O164" s="58"/>
    </row>
    <row r="165" spans="2:15" hidden="1" outlineLevel="1">
      <c r="B165" s="56"/>
      <c r="J165" s="195">
        <v>2015</v>
      </c>
      <c r="K165" s="195"/>
      <c r="O165" s="58"/>
    </row>
    <row r="166" spans="2:15" hidden="1" outlineLevel="1">
      <c r="B166" s="56"/>
      <c r="J166" s="195">
        <v>2016</v>
      </c>
      <c r="K166" s="195"/>
      <c r="O166" s="58"/>
    </row>
    <row r="167" spans="2:15" hidden="1" outlineLevel="1">
      <c r="B167" s="56"/>
      <c r="J167" s="195">
        <v>2017</v>
      </c>
      <c r="K167" s="195"/>
      <c r="O167" s="58"/>
    </row>
    <row r="168" spans="2:15" hidden="1" outlineLevel="1">
      <c r="B168" s="56"/>
      <c r="J168" s="195">
        <v>2018</v>
      </c>
      <c r="K168" s="195"/>
      <c r="O168" s="58"/>
    </row>
    <row r="169" spans="2:15" hidden="1" outlineLevel="1">
      <c r="B169" s="56"/>
      <c r="J169" s="195">
        <v>2019</v>
      </c>
      <c r="K169" s="195"/>
      <c r="O169" s="58"/>
    </row>
    <row r="170" spans="2:15" hidden="1" outlineLevel="1">
      <c r="B170" s="56"/>
      <c r="J170" s="195">
        <v>2020</v>
      </c>
      <c r="K170" s="195"/>
      <c r="O170" s="58"/>
    </row>
    <row r="171" spans="2:15" hidden="1" outlineLevel="1">
      <c r="B171" s="56"/>
      <c r="J171" s="195">
        <v>2021</v>
      </c>
      <c r="K171" s="195"/>
      <c r="O171" s="58"/>
    </row>
    <row r="172" spans="2:15" hidden="1" outlineLevel="1">
      <c r="B172" s="56"/>
      <c r="J172" s="195">
        <v>2022</v>
      </c>
      <c r="K172" s="195"/>
      <c r="O172" s="58"/>
    </row>
    <row r="173" spans="2:15" hidden="1" outlineLevel="1">
      <c r="B173" s="56"/>
      <c r="J173" s="195">
        <v>2023</v>
      </c>
      <c r="K173" s="195"/>
      <c r="O173" s="58"/>
    </row>
    <row r="174" spans="2:15" hidden="1" outlineLevel="1">
      <c r="B174" s="56"/>
      <c r="J174" s="195">
        <v>2024</v>
      </c>
      <c r="K174" s="195"/>
      <c r="O174" s="58"/>
    </row>
    <row r="175" spans="2:15" hidden="1" outlineLevel="1">
      <c r="B175" s="56"/>
      <c r="J175" s="195">
        <v>2025</v>
      </c>
      <c r="K175" s="195"/>
      <c r="O175" s="58"/>
    </row>
    <row r="176" spans="2:15" hidden="1" outlineLevel="1">
      <c r="B176" s="56"/>
      <c r="J176" s="195">
        <v>2026</v>
      </c>
      <c r="K176" s="195"/>
      <c r="O176" s="58"/>
    </row>
    <row r="177" spans="2:15" hidden="1" outlineLevel="1">
      <c r="B177" s="59"/>
      <c r="C177" s="37"/>
      <c r="D177" s="37"/>
      <c r="E177" s="37"/>
      <c r="F177" s="37"/>
      <c r="G177" s="37"/>
      <c r="H177" s="37"/>
      <c r="I177" s="37"/>
      <c r="J177" s="37"/>
      <c r="K177" s="37"/>
      <c r="L177" s="37"/>
      <c r="M177" s="37"/>
      <c r="N177" s="37"/>
      <c r="O177" s="39"/>
    </row>
    <row r="178" spans="2:15" hidden="1" outlineLevel="1"/>
    <row r="179" spans="2:15" collapsed="1"/>
  </sheetData>
  <sheetProtection algorithmName="SHA-512" hashValue="rfQBlt3pNSUBc/YeTdTi1vU7OLrrNGK3P0WCVcjI0/6dPBL9o/63/AoC6bWRo+I08E659yPTOdYTEFnpWpKgTA==" saltValue="ggayjjbyCp8mv9qT/5F3IA==" spinCount="100000" sheet="1" objects="1" scenarios="1" selectLockedCells="1" selectUnlockedCells="1"/>
  <mergeCells count="508">
    <mergeCell ref="AI17:AK18"/>
    <mergeCell ref="AE57:AG57"/>
    <mergeCell ref="D58:P58"/>
    <mergeCell ref="Q58:S58"/>
    <mergeCell ref="T58:U58"/>
    <mergeCell ref="Z58:AA58"/>
    <mergeCell ref="AE58:AG58"/>
    <mergeCell ref="D59:P59"/>
    <mergeCell ref="Q59:S59"/>
    <mergeCell ref="T59:U59"/>
    <mergeCell ref="Z59:AA59"/>
    <mergeCell ref="AE59:AG59"/>
    <mergeCell ref="T24:X24"/>
    <mergeCell ref="Z24:AD24"/>
    <mergeCell ref="AE24:AG24"/>
    <mergeCell ref="D25:P25"/>
    <mergeCell ref="Q25:S25"/>
    <mergeCell ref="T25:U25"/>
    <mergeCell ref="Z25:AA25"/>
    <mergeCell ref="AE25:AG25"/>
    <mergeCell ref="B20:E20"/>
    <mergeCell ref="L20:O20"/>
    <mergeCell ref="B21:E21"/>
    <mergeCell ref="L21:O21"/>
    <mergeCell ref="D88:P88"/>
    <mergeCell ref="Q88:S88"/>
    <mergeCell ref="T88:U88"/>
    <mergeCell ref="Z88:AA88"/>
    <mergeCell ref="AE88:AG88"/>
    <mergeCell ref="D89:P89"/>
    <mergeCell ref="Q89:S89"/>
    <mergeCell ref="T89:U89"/>
    <mergeCell ref="Z89:AA89"/>
    <mergeCell ref="AE89:AG89"/>
    <mergeCell ref="B108:AG108"/>
    <mergeCell ref="D80:P80"/>
    <mergeCell ref="Q80:S80"/>
    <mergeCell ref="T80:U80"/>
    <mergeCell ref="Z80:AA80"/>
    <mergeCell ref="AE80:AG80"/>
    <mergeCell ref="D81:P81"/>
    <mergeCell ref="Q81:S81"/>
    <mergeCell ref="T81:U81"/>
    <mergeCell ref="Z81:AA81"/>
    <mergeCell ref="AE81:AG81"/>
    <mergeCell ref="D82:P82"/>
    <mergeCell ref="Q82:S82"/>
    <mergeCell ref="T82:U82"/>
    <mergeCell ref="Z82:AA82"/>
    <mergeCell ref="AE82:AG82"/>
    <mergeCell ref="D83:P83"/>
    <mergeCell ref="Q83:S83"/>
    <mergeCell ref="T83:U83"/>
    <mergeCell ref="Z83:AA83"/>
    <mergeCell ref="AE83:AG83"/>
    <mergeCell ref="D84:P84"/>
    <mergeCell ref="Q84:S84"/>
    <mergeCell ref="T84:U84"/>
    <mergeCell ref="B16:AG16"/>
    <mergeCell ref="B19:E19"/>
    <mergeCell ref="F19:K19"/>
    <mergeCell ref="L19:Q19"/>
    <mergeCell ref="R19:Y19"/>
    <mergeCell ref="Z19:AG19"/>
    <mergeCell ref="B14:AG14"/>
    <mergeCell ref="B15:AG15"/>
    <mergeCell ref="C17:K17"/>
    <mergeCell ref="L17:Q17"/>
    <mergeCell ref="R17:AG17"/>
    <mergeCell ref="B22:AG22"/>
    <mergeCell ref="B23:B24"/>
    <mergeCell ref="C23:C24"/>
    <mergeCell ref="D23:P24"/>
    <mergeCell ref="Q23:S24"/>
    <mergeCell ref="T23:AG23"/>
    <mergeCell ref="F20:K20"/>
    <mergeCell ref="F21:K21"/>
    <mergeCell ref="D26:P26"/>
    <mergeCell ref="Q26:S26"/>
    <mergeCell ref="T26:U26"/>
    <mergeCell ref="Z26:AA26"/>
    <mergeCell ref="AE26:AG26"/>
    <mergeCell ref="R20:S20"/>
    <mergeCell ref="R21:S21"/>
    <mergeCell ref="Z20:AA20"/>
    <mergeCell ref="Z21:AA21"/>
    <mergeCell ref="D27:P27"/>
    <mergeCell ref="Q27:S27"/>
    <mergeCell ref="T27:U27"/>
    <mergeCell ref="Z27:AA27"/>
    <mergeCell ref="AE27:AG27"/>
    <mergeCell ref="D28:P28"/>
    <mergeCell ref="Q28:S28"/>
    <mergeCell ref="T28:U28"/>
    <mergeCell ref="Z28:AA28"/>
    <mergeCell ref="AE28:AG28"/>
    <mergeCell ref="D29:P29"/>
    <mergeCell ref="Q29:S29"/>
    <mergeCell ref="T29:U29"/>
    <mergeCell ref="Z29:AA29"/>
    <mergeCell ref="AE29:AG29"/>
    <mergeCell ref="D30:P30"/>
    <mergeCell ref="Q30:S30"/>
    <mergeCell ref="T30:U30"/>
    <mergeCell ref="Z30:AA30"/>
    <mergeCell ref="AE30:AG30"/>
    <mergeCell ref="D31:P31"/>
    <mergeCell ref="Q31:S31"/>
    <mergeCell ref="T31:U31"/>
    <mergeCell ref="Z31:AA31"/>
    <mergeCell ref="AE31:AG31"/>
    <mergeCell ref="D32:P32"/>
    <mergeCell ref="Q32:S32"/>
    <mergeCell ref="T32:U32"/>
    <mergeCell ref="Z32:AA32"/>
    <mergeCell ref="AE32:AG32"/>
    <mergeCell ref="D33:P33"/>
    <mergeCell ref="Q33:S33"/>
    <mergeCell ref="T33:U33"/>
    <mergeCell ref="Z33:AA33"/>
    <mergeCell ref="AE33:AG33"/>
    <mergeCell ref="D34:P34"/>
    <mergeCell ref="Q34:S34"/>
    <mergeCell ref="T34:U34"/>
    <mergeCell ref="Z34:AA34"/>
    <mergeCell ref="AE34:AG34"/>
    <mergeCell ref="D35:P35"/>
    <mergeCell ref="Q35:S35"/>
    <mergeCell ref="T35:U35"/>
    <mergeCell ref="Z35:AA35"/>
    <mergeCell ref="AE35:AG35"/>
    <mergeCell ref="D36:P36"/>
    <mergeCell ref="Q36:S36"/>
    <mergeCell ref="T36:U36"/>
    <mergeCell ref="Z36:AA36"/>
    <mergeCell ref="AE36:AG36"/>
    <mergeCell ref="D37:P37"/>
    <mergeCell ref="Q37:S37"/>
    <mergeCell ref="T37:U37"/>
    <mergeCell ref="Z37:AA37"/>
    <mergeCell ref="AE37:AG37"/>
    <mergeCell ref="D38:P38"/>
    <mergeCell ref="Q38:S38"/>
    <mergeCell ref="T38:U38"/>
    <mergeCell ref="Z38:AA38"/>
    <mergeCell ref="AE38:AG38"/>
    <mergeCell ref="D39:P39"/>
    <mergeCell ref="Q39:S39"/>
    <mergeCell ref="T39:U39"/>
    <mergeCell ref="Z39:AA39"/>
    <mergeCell ref="AE39:AG39"/>
    <mergeCell ref="D40:P40"/>
    <mergeCell ref="Q40:S40"/>
    <mergeCell ref="T40:U40"/>
    <mergeCell ref="Z40:AA40"/>
    <mergeCell ref="AE40:AG40"/>
    <mergeCell ref="D41:P41"/>
    <mergeCell ref="Q41:S41"/>
    <mergeCell ref="T41:U41"/>
    <mergeCell ref="Z41:AA41"/>
    <mergeCell ref="AE41:AG41"/>
    <mergeCell ref="D42:P42"/>
    <mergeCell ref="Q42:S42"/>
    <mergeCell ref="T42:U42"/>
    <mergeCell ref="Z42:AA42"/>
    <mergeCell ref="AE42:AG42"/>
    <mergeCell ref="D43:P43"/>
    <mergeCell ref="Q43:S43"/>
    <mergeCell ref="T43:U43"/>
    <mergeCell ref="Z43:AA43"/>
    <mergeCell ref="AE43:AG43"/>
    <mergeCell ref="D44:P44"/>
    <mergeCell ref="Q44:S44"/>
    <mergeCell ref="T44:U44"/>
    <mergeCell ref="Z44:AA44"/>
    <mergeCell ref="AE44:AG44"/>
    <mergeCell ref="D45:P45"/>
    <mergeCell ref="Q45:S45"/>
    <mergeCell ref="T45:U45"/>
    <mergeCell ref="Z45:AA45"/>
    <mergeCell ref="AE45:AG45"/>
    <mergeCell ref="D46:P46"/>
    <mergeCell ref="Q46:S46"/>
    <mergeCell ref="T46:U46"/>
    <mergeCell ref="Z46:AA46"/>
    <mergeCell ref="AE46:AG46"/>
    <mergeCell ref="D47:P47"/>
    <mergeCell ref="Q47:S47"/>
    <mergeCell ref="T47:U47"/>
    <mergeCell ref="Z47:AA47"/>
    <mergeCell ref="AE47:AG47"/>
    <mergeCell ref="D48:P48"/>
    <mergeCell ref="Q48:S48"/>
    <mergeCell ref="T48:U48"/>
    <mergeCell ref="Z48:AA48"/>
    <mergeCell ref="AE48:AG48"/>
    <mergeCell ref="D49:P49"/>
    <mergeCell ref="Q49:S49"/>
    <mergeCell ref="T49:U49"/>
    <mergeCell ref="Z49:AA49"/>
    <mergeCell ref="AE49:AG49"/>
    <mergeCell ref="D50:P50"/>
    <mergeCell ref="Q50:S50"/>
    <mergeCell ref="T50:U50"/>
    <mergeCell ref="Z50:AA50"/>
    <mergeCell ref="AE50:AG50"/>
    <mergeCell ref="D51:P51"/>
    <mergeCell ref="Q51:S51"/>
    <mergeCell ref="T51:U51"/>
    <mergeCell ref="Z51:AA51"/>
    <mergeCell ref="AE51:AG51"/>
    <mergeCell ref="D52:P52"/>
    <mergeCell ref="Q52:S52"/>
    <mergeCell ref="T52:U52"/>
    <mergeCell ref="Z52:AA52"/>
    <mergeCell ref="AE52:AG52"/>
    <mergeCell ref="D53:P53"/>
    <mergeCell ref="Q53:S53"/>
    <mergeCell ref="T53:U53"/>
    <mergeCell ref="Z53:AA53"/>
    <mergeCell ref="AE53:AG53"/>
    <mergeCell ref="D54:P54"/>
    <mergeCell ref="Q54:S54"/>
    <mergeCell ref="T54:U54"/>
    <mergeCell ref="Z54:AA54"/>
    <mergeCell ref="AE54:AG54"/>
    <mergeCell ref="D60:P60"/>
    <mergeCell ref="Q60:S60"/>
    <mergeCell ref="T60:U60"/>
    <mergeCell ref="Z60:AA60"/>
    <mergeCell ref="AE60:AG60"/>
    <mergeCell ref="D55:P55"/>
    <mergeCell ref="Q55:S55"/>
    <mergeCell ref="T55:U55"/>
    <mergeCell ref="Z55:AA55"/>
    <mergeCell ref="AE55:AG55"/>
    <mergeCell ref="D56:P56"/>
    <mergeCell ref="Q56:S56"/>
    <mergeCell ref="T56:U56"/>
    <mergeCell ref="Z56:AA56"/>
    <mergeCell ref="AE56:AG56"/>
    <mergeCell ref="D57:P57"/>
    <mergeCell ref="Q57:S57"/>
    <mergeCell ref="T57:U57"/>
    <mergeCell ref="Z57:AA57"/>
    <mergeCell ref="D61:P61"/>
    <mergeCell ref="Q61:S61"/>
    <mergeCell ref="T61:U61"/>
    <mergeCell ref="Z61:AA61"/>
    <mergeCell ref="AE61:AG61"/>
    <mergeCell ref="D62:P62"/>
    <mergeCell ref="Q62:S62"/>
    <mergeCell ref="T62:U62"/>
    <mergeCell ref="Z62:AA62"/>
    <mergeCell ref="AE62:AG62"/>
    <mergeCell ref="D63:P63"/>
    <mergeCell ref="Q63:S63"/>
    <mergeCell ref="T63:U63"/>
    <mergeCell ref="Z63:AA63"/>
    <mergeCell ref="AE63:AG63"/>
    <mergeCell ref="D64:P64"/>
    <mergeCell ref="Q64:S64"/>
    <mergeCell ref="T64:U64"/>
    <mergeCell ref="Z64:AA64"/>
    <mergeCell ref="AE64:AG64"/>
    <mergeCell ref="D65:P65"/>
    <mergeCell ref="Q65:S65"/>
    <mergeCell ref="T65:U65"/>
    <mergeCell ref="Z65:AA65"/>
    <mergeCell ref="AE65:AG65"/>
    <mergeCell ref="D66:P66"/>
    <mergeCell ref="Q66:S66"/>
    <mergeCell ref="T66:U66"/>
    <mergeCell ref="Z66:AA66"/>
    <mergeCell ref="AE66:AG66"/>
    <mergeCell ref="D67:P67"/>
    <mergeCell ref="Q67:S67"/>
    <mergeCell ref="T67:U67"/>
    <mergeCell ref="Z67:AA67"/>
    <mergeCell ref="AE67:AG67"/>
    <mergeCell ref="D68:P68"/>
    <mergeCell ref="Q68:S68"/>
    <mergeCell ref="T68:U68"/>
    <mergeCell ref="Z68:AA68"/>
    <mergeCell ref="AE68:AG68"/>
    <mergeCell ref="D69:P69"/>
    <mergeCell ref="Q69:S69"/>
    <mergeCell ref="T69:U69"/>
    <mergeCell ref="Z69:AA69"/>
    <mergeCell ref="AE69:AG69"/>
    <mergeCell ref="D70:P70"/>
    <mergeCell ref="Q70:S70"/>
    <mergeCell ref="T70:U70"/>
    <mergeCell ref="Z70:AA70"/>
    <mergeCell ref="AE70:AG70"/>
    <mergeCell ref="T78:U78"/>
    <mergeCell ref="Z78:AA78"/>
    <mergeCell ref="AE78:AG78"/>
    <mergeCell ref="D75:P75"/>
    <mergeCell ref="D71:P71"/>
    <mergeCell ref="Q71:S71"/>
    <mergeCell ref="T71:U71"/>
    <mergeCell ref="Z71:AA71"/>
    <mergeCell ref="AE71:AG71"/>
    <mergeCell ref="D72:P72"/>
    <mergeCell ref="Q72:S72"/>
    <mergeCell ref="T72:U72"/>
    <mergeCell ref="Z72:AA72"/>
    <mergeCell ref="AE72:AG72"/>
    <mergeCell ref="D73:P73"/>
    <mergeCell ref="Q73:S73"/>
    <mergeCell ref="T73:U73"/>
    <mergeCell ref="Z73:AA73"/>
    <mergeCell ref="AE73:AG73"/>
    <mergeCell ref="D74:P74"/>
    <mergeCell ref="Q74:S74"/>
    <mergeCell ref="T74:U74"/>
    <mergeCell ref="Z74:AA74"/>
    <mergeCell ref="AE74:AG74"/>
    <mergeCell ref="D87:P87"/>
    <mergeCell ref="Q87:S87"/>
    <mergeCell ref="T87:U87"/>
    <mergeCell ref="Z87:AA87"/>
    <mergeCell ref="AE87:AG87"/>
    <mergeCell ref="Q75:S75"/>
    <mergeCell ref="T75:U75"/>
    <mergeCell ref="Z75:AA75"/>
    <mergeCell ref="AE75:AG75"/>
    <mergeCell ref="D76:P76"/>
    <mergeCell ref="Q76:S76"/>
    <mergeCell ref="T76:U76"/>
    <mergeCell ref="Z76:AA76"/>
    <mergeCell ref="AE76:AG76"/>
    <mergeCell ref="D79:P79"/>
    <mergeCell ref="Q79:S79"/>
    <mergeCell ref="T79:U79"/>
    <mergeCell ref="D77:P77"/>
    <mergeCell ref="Q77:S77"/>
    <mergeCell ref="T77:U77"/>
    <mergeCell ref="Z77:AA77"/>
    <mergeCell ref="AE77:AG77"/>
    <mergeCell ref="D78:P78"/>
    <mergeCell ref="Q78:S78"/>
    <mergeCell ref="D93:P93"/>
    <mergeCell ref="Q93:S93"/>
    <mergeCell ref="T93:U93"/>
    <mergeCell ref="Z93:AA93"/>
    <mergeCell ref="AE93:AG93"/>
    <mergeCell ref="Z79:AA79"/>
    <mergeCell ref="AE79:AG79"/>
    <mergeCell ref="D90:P90"/>
    <mergeCell ref="Q90:S90"/>
    <mergeCell ref="T90:U90"/>
    <mergeCell ref="Z90:AA90"/>
    <mergeCell ref="AE90:AG90"/>
    <mergeCell ref="Z84:AA84"/>
    <mergeCell ref="AE84:AG84"/>
    <mergeCell ref="D85:P85"/>
    <mergeCell ref="Q85:S85"/>
    <mergeCell ref="T85:U85"/>
    <mergeCell ref="Z85:AA85"/>
    <mergeCell ref="AE85:AG85"/>
    <mergeCell ref="D86:P86"/>
    <mergeCell ref="Q86:S86"/>
    <mergeCell ref="T86:U86"/>
    <mergeCell ref="Z86:AA86"/>
    <mergeCell ref="AE86:AG86"/>
    <mergeCell ref="D91:P91"/>
    <mergeCell ref="Q91:S91"/>
    <mergeCell ref="T91:U91"/>
    <mergeCell ref="Z91:AA91"/>
    <mergeCell ref="AE91:AG91"/>
    <mergeCell ref="D92:P92"/>
    <mergeCell ref="Q92:S92"/>
    <mergeCell ref="T92:U92"/>
    <mergeCell ref="Z92:AA92"/>
    <mergeCell ref="AE92:AG92"/>
    <mergeCell ref="B2:AG2"/>
    <mergeCell ref="B3:AG3"/>
    <mergeCell ref="B4:AG4"/>
    <mergeCell ref="B5:C5"/>
    <mergeCell ref="D5:AG6"/>
    <mergeCell ref="B6:C6"/>
    <mergeCell ref="I7:K7"/>
    <mergeCell ref="P7:AG7"/>
    <mergeCell ref="B8:K8"/>
    <mergeCell ref="P8:AG8"/>
    <mergeCell ref="D99:P99"/>
    <mergeCell ref="Q99:S99"/>
    <mergeCell ref="T99:U99"/>
    <mergeCell ref="Z99:AA99"/>
    <mergeCell ref="AE99:AG99"/>
    <mergeCell ref="D94:P94"/>
    <mergeCell ref="Q94:S94"/>
    <mergeCell ref="T94:U94"/>
    <mergeCell ref="Z94:AA94"/>
    <mergeCell ref="AE94:AG94"/>
    <mergeCell ref="D97:P97"/>
    <mergeCell ref="Q97:S97"/>
    <mergeCell ref="T97:U97"/>
    <mergeCell ref="Z97:AA97"/>
    <mergeCell ref="AE97:AG97"/>
    <mergeCell ref="D98:P98"/>
    <mergeCell ref="Q98:S98"/>
    <mergeCell ref="T98:U98"/>
    <mergeCell ref="Z98:AA98"/>
    <mergeCell ref="AE98:AG98"/>
    <mergeCell ref="B9:K9"/>
    <mergeCell ref="P9:AC9"/>
    <mergeCell ref="AD9:AG9"/>
    <mergeCell ref="C10:K10"/>
    <mergeCell ref="L10:Q10"/>
    <mergeCell ref="R10:AG10"/>
    <mergeCell ref="C11:K11"/>
    <mergeCell ref="L11:Q11"/>
    <mergeCell ref="R11:S11"/>
    <mergeCell ref="T110:U110"/>
    <mergeCell ref="X110:Y110"/>
    <mergeCell ref="B106:AG106"/>
    <mergeCell ref="B12:AG12"/>
    <mergeCell ref="B13:AG13"/>
    <mergeCell ref="B101:AG101"/>
    <mergeCell ref="B102:B103"/>
    <mergeCell ref="C102:AG103"/>
    <mergeCell ref="B104:AG104"/>
    <mergeCell ref="B105:N105"/>
    <mergeCell ref="O105:R105"/>
    <mergeCell ref="S105:AD105"/>
    <mergeCell ref="AF105:AG105"/>
    <mergeCell ref="D95:P95"/>
    <mergeCell ref="Q95:S95"/>
    <mergeCell ref="T95:U95"/>
    <mergeCell ref="Z95:AA95"/>
    <mergeCell ref="AE95:AG95"/>
    <mergeCell ref="D96:P96"/>
    <mergeCell ref="Q96:S96"/>
    <mergeCell ref="T96:U96"/>
    <mergeCell ref="Z96:AA96"/>
    <mergeCell ref="AE96:AG96"/>
    <mergeCell ref="B100:AG100"/>
    <mergeCell ref="J110:K110"/>
    <mergeCell ref="J111:K111"/>
    <mergeCell ref="J112:K112"/>
    <mergeCell ref="J113:K113"/>
    <mergeCell ref="J114:K114"/>
    <mergeCell ref="J115:K115"/>
    <mergeCell ref="J116:K116"/>
    <mergeCell ref="J117:K117"/>
    <mergeCell ref="J118:K118"/>
    <mergeCell ref="J119:K119"/>
    <mergeCell ref="J120:K120"/>
    <mergeCell ref="J121:K121"/>
    <mergeCell ref="J122:K122"/>
    <mergeCell ref="J123:K123"/>
    <mergeCell ref="J124:K124"/>
    <mergeCell ref="J125:K125"/>
    <mergeCell ref="J126:K126"/>
    <mergeCell ref="J127:K127"/>
    <mergeCell ref="J128:K128"/>
    <mergeCell ref="J129:K129"/>
    <mergeCell ref="J130:K130"/>
    <mergeCell ref="J131:K131"/>
    <mergeCell ref="J132:K132"/>
    <mergeCell ref="J133:K133"/>
    <mergeCell ref="J134:K134"/>
    <mergeCell ref="J135:K135"/>
    <mergeCell ref="J136:K136"/>
    <mergeCell ref="J147:K147"/>
    <mergeCell ref="J148:K148"/>
    <mergeCell ref="J149:K149"/>
    <mergeCell ref="J150:K150"/>
    <mergeCell ref="J151:K151"/>
    <mergeCell ref="J152:K152"/>
    <mergeCell ref="J153:K153"/>
    <mergeCell ref="J154:K154"/>
    <mergeCell ref="J137:K137"/>
    <mergeCell ref="J138:K138"/>
    <mergeCell ref="J139:K139"/>
    <mergeCell ref="J140:K140"/>
    <mergeCell ref="J141:K141"/>
    <mergeCell ref="J142:K142"/>
    <mergeCell ref="J143:K143"/>
    <mergeCell ref="J144:K144"/>
    <mergeCell ref="J145:K145"/>
    <mergeCell ref="J173:K173"/>
    <mergeCell ref="J174:K174"/>
    <mergeCell ref="J175:K175"/>
    <mergeCell ref="J176:K176"/>
    <mergeCell ref="B1:AH1"/>
    <mergeCell ref="J164:K164"/>
    <mergeCell ref="J165:K165"/>
    <mergeCell ref="J166:K166"/>
    <mergeCell ref="J167:K167"/>
    <mergeCell ref="J168:K168"/>
    <mergeCell ref="J169:K169"/>
    <mergeCell ref="J170:K170"/>
    <mergeCell ref="J171:K171"/>
    <mergeCell ref="J172:K172"/>
    <mergeCell ref="J155:K155"/>
    <mergeCell ref="J156:K156"/>
    <mergeCell ref="J157:K157"/>
    <mergeCell ref="J158:K158"/>
    <mergeCell ref="J159:K159"/>
    <mergeCell ref="J160:K160"/>
    <mergeCell ref="J161:K161"/>
    <mergeCell ref="J162:K162"/>
    <mergeCell ref="J163:K163"/>
    <mergeCell ref="J146:K146"/>
  </mergeCells>
  <phoneticPr fontId="1"/>
  <conditionalFormatting sqref="AE25:AE99">
    <cfRule type="expression" dxfId="15" priority="5">
      <formula>AI25&gt;AJ25</formula>
    </cfRule>
    <cfRule type="expression" dxfId="14" priority="12">
      <formula>AK25=TRUE</formula>
    </cfRule>
  </conditionalFormatting>
  <conditionalFormatting sqref="AE25:AG99">
    <cfRule type="expression" dxfId="13" priority="1">
      <formula>AI25&gt;($T$110*100+$X$110)</formula>
    </cfRule>
    <cfRule type="expression" dxfId="12" priority="2">
      <formula>AJ25&gt;($T$110*100+$X$110)</formula>
    </cfRule>
  </conditionalFormatting>
  <dataValidations xWindow="795" yWindow="874" count="5">
    <dataValidation type="list" allowBlank="1" showInputMessage="1" showErrorMessage="1" sqref="B25:B99" xr:uid="{BC873CBB-6C2C-459A-95FD-BAA245F089D1}">
      <formula1>$L$20:$L$22</formula1>
    </dataValidation>
    <dataValidation type="list" allowBlank="1" showInputMessage="1" showErrorMessage="1" error="入力が間違っています" sqref="W25:W99 AC25:AC99" xr:uid="{9E2F8662-B8DC-40BB-8AC2-649EE630C477}">
      <formula1>$M$110:$M$122</formula1>
    </dataValidation>
    <dataValidation type="list" allowBlank="1" showInputMessage="1" showErrorMessage="1" sqref="C25:C99" xr:uid="{E3F303B8-3BFD-4436-8B14-9EBCE224745E}">
      <formula1>$C$110:$C$111</formula1>
    </dataValidation>
    <dataValidation type="list" allowBlank="1" showInputMessage="1" showErrorMessage="1" sqref="Q25:S99" xr:uid="{D5F6A0B3-EE1E-44FF-A8A9-86A5CF2DF37D}">
      <formula1>$F$110:$F$112</formula1>
    </dataValidation>
    <dataValidation type="list" allowBlank="1" showInputMessage="1" showErrorMessage="1" error="入力が間違っています" prompt="西暦にて記入" sqref="T25:U99 Z25:AA99" xr:uid="{FD84B953-6FDB-4C29-8B64-92B766AC1648}">
      <formula1>$J$110:$J$177</formula1>
    </dataValidation>
  </dataValidations>
  <pageMargins left="0.70866141732283472" right="0.51181102362204722" top="0.74803149606299213" bottom="0.55118110236220474" header="0.31496062992125984" footer="0.31496062992125984"/>
  <pageSetup paperSize="9" scale="81" fitToHeight="0" orientation="portrait" r:id="rId1"/>
  <headerFooter>
    <oddHeader>&amp;L（第1号様式）&amp;C
2026年度 登録計装基幹技能者 認定講習</oddHeader>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DB1A5-F8A5-4299-8059-5E770BA7E17F}">
  <dimension ref="B1:AG85"/>
  <sheetViews>
    <sheetView zoomScale="80" zoomScaleNormal="80" zoomScaleSheetLayoutView="85" workbookViewId="0"/>
  </sheetViews>
  <sheetFormatPr defaultColWidth="8.83203125" defaultRowHeight="18" outlineLevelRow="1"/>
  <cols>
    <col min="1" max="1" width="2.08203125" style="10" customWidth="1"/>
    <col min="2" max="2" width="87.33203125" style="10" customWidth="1"/>
    <col min="3" max="3" width="3" style="10" customWidth="1"/>
    <col min="4" max="8" width="3.58203125" style="10" customWidth="1"/>
    <col min="9" max="9" width="37.6640625" style="10" customWidth="1"/>
    <col min="10" max="10" width="14.1640625" style="10" customWidth="1"/>
    <col min="11" max="16384" width="8.83203125" style="10"/>
  </cols>
  <sheetData>
    <row r="1" spans="2:32">
      <c r="B1" s="9" t="s">
        <v>169</v>
      </c>
      <c r="C1" s="9"/>
      <c r="D1" s="9"/>
      <c r="E1" s="9"/>
      <c r="F1" s="9"/>
      <c r="G1" s="9"/>
      <c r="H1" s="9"/>
      <c r="I1" s="9"/>
      <c r="J1" s="9"/>
      <c r="K1" s="9"/>
      <c r="L1" s="9"/>
      <c r="M1" s="9"/>
      <c r="N1" s="9"/>
      <c r="O1" s="9"/>
      <c r="P1" s="9"/>
      <c r="Q1" s="9"/>
      <c r="R1" s="9"/>
      <c r="S1" s="9"/>
      <c r="T1" s="9"/>
      <c r="U1" s="9"/>
      <c r="V1" s="9"/>
      <c r="W1" s="9"/>
      <c r="X1" s="9"/>
      <c r="Y1" s="9"/>
      <c r="Z1" s="9"/>
      <c r="AA1" s="9"/>
      <c r="AB1" s="9"/>
      <c r="AC1" s="9"/>
      <c r="AD1" s="9"/>
      <c r="AE1" s="9"/>
      <c r="AF1" s="9"/>
    </row>
    <row r="2" spans="2:32">
      <c r="B2" s="11" t="s">
        <v>44</v>
      </c>
      <c r="C2" s="9"/>
      <c r="D2" s="123" t="s">
        <v>230</v>
      </c>
      <c r="E2" s="9"/>
      <c r="F2" s="9"/>
      <c r="G2" s="9"/>
      <c r="H2" s="9"/>
      <c r="I2" s="9"/>
      <c r="J2" s="9"/>
      <c r="K2" s="9"/>
      <c r="L2" s="9"/>
      <c r="M2" s="9"/>
      <c r="N2" s="9"/>
      <c r="O2" s="9"/>
      <c r="P2" s="9"/>
      <c r="Q2" s="9"/>
      <c r="R2" s="9"/>
      <c r="S2" s="9"/>
      <c r="T2" s="9"/>
      <c r="U2" s="9"/>
      <c r="V2" s="9"/>
      <c r="W2" s="9"/>
      <c r="X2" s="9"/>
      <c r="Y2" s="9"/>
      <c r="Z2" s="9"/>
      <c r="AA2" s="9"/>
      <c r="AB2" s="9"/>
      <c r="AC2" s="9"/>
      <c r="AD2" s="9"/>
      <c r="AE2" s="9"/>
      <c r="AF2" s="9"/>
    </row>
    <row r="3" spans="2:32" ht="29.5" thickBot="1">
      <c r="B3" s="13" t="s">
        <v>168</v>
      </c>
      <c r="C3" s="14"/>
      <c r="E3" s="254" t="s">
        <v>249</v>
      </c>
      <c r="F3" s="254"/>
      <c r="G3" s="254"/>
      <c r="H3" s="254"/>
      <c r="I3" s="254"/>
      <c r="J3" s="254"/>
      <c r="K3" s="254"/>
      <c r="L3" s="14"/>
      <c r="M3" s="14"/>
      <c r="N3" s="14"/>
      <c r="O3" s="14"/>
      <c r="P3" s="14"/>
      <c r="Q3" s="14"/>
      <c r="R3" s="14"/>
      <c r="S3" s="14"/>
      <c r="T3" s="14"/>
      <c r="U3" s="14"/>
      <c r="V3" s="14"/>
      <c r="W3" s="14"/>
      <c r="X3" s="14"/>
      <c r="Y3" s="14"/>
      <c r="Z3" s="14"/>
      <c r="AA3" s="14"/>
      <c r="AB3" s="14"/>
      <c r="AC3" s="14"/>
      <c r="AD3" s="14"/>
      <c r="AE3" s="14"/>
      <c r="AF3" s="14"/>
    </row>
    <row r="4" spans="2:32">
      <c r="B4" s="15" t="s">
        <v>238</v>
      </c>
      <c r="E4" s="224" t="s">
        <v>262</v>
      </c>
      <c r="F4" s="224"/>
      <c r="G4" s="224"/>
      <c r="H4" s="224"/>
      <c r="I4" s="224"/>
      <c r="J4" s="224"/>
      <c r="K4" s="224"/>
    </row>
    <row r="5" spans="2:32">
      <c r="B5" s="306"/>
      <c r="E5" s="224" t="s">
        <v>258</v>
      </c>
      <c r="F5" s="224"/>
      <c r="G5" s="224"/>
      <c r="H5" s="224"/>
      <c r="I5" s="224"/>
      <c r="J5" s="224"/>
      <c r="K5" s="224"/>
    </row>
    <row r="6" spans="2:32">
      <c r="B6" s="306"/>
      <c r="E6" s="224" t="s">
        <v>259</v>
      </c>
      <c r="F6" s="224"/>
      <c r="G6" s="224"/>
      <c r="H6" s="224"/>
      <c r="I6" s="224"/>
      <c r="J6" s="224"/>
      <c r="K6" s="224"/>
    </row>
    <row r="7" spans="2:32">
      <c r="B7" s="306"/>
      <c r="E7" s="198" t="s">
        <v>239</v>
      </c>
      <c r="F7" s="198"/>
      <c r="G7" s="198"/>
      <c r="H7" s="198"/>
      <c r="I7" s="198"/>
      <c r="J7" s="198"/>
      <c r="K7" s="198"/>
    </row>
    <row r="8" spans="2:32">
      <c r="B8" s="306"/>
      <c r="E8" s="198" t="s">
        <v>225</v>
      </c>
      <c r="F8" s="198"/>
      <c r="G8" s="198"/>
      <c r="H8" s="198"/>
      <c r="I8" s="198"/>
      <c r="J8" s="198"/>
      <c r="K8" s="198"/>
    </row>
    <row r="9" spans="2:32">
      <c r="B9" s="306"/>
      <c r="E9" s="198" t="s">
        <v>226</v>
      </c>
      <c r="F9" s="198"/>
      <c r="G9" s="198"/>
      <c r="H9" s="198"/>
      <c r="I9" s="198"/>
      <c r="J9" s="198"/>
      <c r="K9" s="198"/>
    </row>
    <row r="10" spans="2:32">
      <c r="B10" s="306"/>
      <c r="E10" s="198" t="s">
        <v>243</v>
      </c>
      <c r="F10" s="198"/>
      <c r="G10" s="198"/>
      <c r="H10" s="198"/>
      <c r="I10" s="198"/>
      <c r="J10" s="198"/>
      <c r="K10" s="198"/>
    </row>
    <row r="11" spans="2:32">
      <c r="B11" s="306"/>
      <c r="E11" s="198" t="s">
        <v>227</v>
      </c>
      <c r="F11" s="198"/>
      <c r="G11" s="198"/>
      <c r="H11" s="198"/>
      <c r="I11" s="198"/>
      <c r="J11" s="198"/>
      <c r="K11" s="198"/>
    </row>
    <row r="12" spans="2:32">
      <c r="B12" s="306"/>
      <c r="E12" s="253" t="s">
        <v>240</v>
      </c>
      <c r="F12" s="253"/>
      <c r="G12" s="253"/>
      <c r="H12" s="253"/>
      <c r="I12" s="253"/>
      <c r="J12" s="253"/>
      <c r="K12" s="253"/>
    </row>
    <row r="13" spans="2:32">
      <c r="B13" s="306"/>
      <c r="E13" s="308" t="s">
        <v>242</v>
      </c>
      <c r="F13" s="308"/>
      <c r="G13" s="308"/>
      <c r="H13" s="308"/>
      <c r="I13" s="308"/>
      <c r="J13" s="308"/>
      <c r="K13" s="308"/>
    </row>
    <row r="14" spans="2:32">
      <c r="B14" s="306"/>
    </row>
    <row r="15" spans="2:32">
      <c r="B15" s="306"/>
      <c r="D15" s="122" t="s">
        <v>372</v>
      </c>
    </row>
    <row r="16" spans="2:32">
      <c r="B16" s="306"/>
      <c r="D16" s="40" t="s">
        <v>371</v>
      </c>
    </row>
    <row r="17" spans="2:10">
      <c r="B17" s="306"/>
      <c r="J17" s="16" t="s">
        <v>232</v>
      </c>
    </row>
    <row r="18" spans="2:10">
      <c r="B18" s="306"/>
      <c r="E18" s="17" t="str">
        <f>IF('受講申込書(受講申込書式１)'!E22="","",'受講申込書(受講申込書式１)'!E22)</f>
        <v/>
      </c>
      <c r="F18" s="18" t="s">
        <v>228</v>
      </c>
      <c r="G18" s="19"/>
      <c r="H18" s="19"/>
      <c r="I18" s="20"/>
      <c r="J18" s="4" t="s">
        <v>231</v>
      </c>
    </row>
    <row r="19" spans="2:10">
      <c r="B19" s="306"/>
      <c r="E19" s="21" t="str">
        <f>IF('受講申込書(受講申込書式１)'!E23="","",'受講申込書(受講申込書式１)'!E23)</f>
        <v/>
      </c>
      <c r="F19" s="22" t="s">
        <v>229</v>
      </c>
      <c r="I19" s="23"/>
      <c r="J19" s="5" t="s">
        <v>231</v>
      </c>
    </row>
    <row r="20" spans="2:10">
      <c r="B20" s="306"/>
      <c r="E20" s="21" t="str">
        <f>IF('受講申込書(受講申込書式１)'!H26="","",'受講申込書(受講申込書式１)'!H26)</f>
        <v>✔</v>
      </c>
      <c r="F20" s="22" t="s">
        <v>24</v>
      </c>
      <c r="I20" s="23"/>
      <c r="J20" s="5" t="s">
        <v>231</v>
      </c>
    </row>
    <row r="21" spans="2:10">
      <c r="B21" s="306"/>
      <c r="E21" s="21" t="str">
        <f>IF('受講申込書(受講申込書式１)'!H27="","",'受講申込書(受講申込書式１)'!H27)</f>
        <v/>
      </c>
      <c r="F21" s="22" t="s">
        <v>25</v>
      </c>
      <c r="I21" s="23"/>
      <c r="J21" s="5"/>
    </row>
    <row r="22" spans="2:10">
      <c r="B22" s="306"/>
      <c r="E22" s="21" t="str">
        <f>IF('受講申込書(受講申込書式１)'!H28="","",'受講申込書(受講申込書式１)'!H28)</f>
        <v/>
      </c>
      <c r="F22" s="22" t="s">
        <v>26</v>
      </c>
      <c r="I22" s="23"/>
      <c r="J22" s="5"/>
    </row>
    <row r="23" spans="2:10">
      <c r="B23" s="306"/>
      <c r="E23" s="21" t="str">
        <f>IF('受講申込書(受講申込書式１)'!H30="","",'受講申込書(受講申込書式１)'!H30)</f>
        <v>✔</v>
      </c>
      <c r="F23" s="22" t="s">
        <v>27</v>
      </c>
      <c r="I23" s="23"/>
      <c r="J23" s="5" t="s">
        <v>231</v>
      </c>
    </row>
    <row r="24" spans="2:10">
      <c r="B24" s="306"/>
      <c r="E24" s="21" t="str">
        <f>IF('受講申込書(受講申込書式１)'!H31="","",'受講申込書(受講申込書式１)'!H31)</f>
        <v>✔</v>
      </c>
      <c r="F24" s="22" t="s">
        <v>28</v>
      </c>
      <c r="I24" s="23"/>
      <c r="J24" s="5" t="s">
        <v>231</v>
      </c>
    </row>
    <row r="25" spans="2:10">
      <c r="B25" s="306"/>
      <c r="E25" s="21" t="str">
        <f>IF('受講申込書(受講申込書式１)'!H32="","",'受講申込書(受講申込書式１)'!H32)</f>
        <v/>
      </c>
      <c r="F25" s="22" t="s">
        <v>29</v>
      </c>
      <c r="I25" s="23"/>
      <c r="J25" s="5"/>
    </row>
    <row r="26" spans="2:10">
      <c r="B26" s="306"/>
      <c r="E26" s="21" t="str">
        <f>IF('受講申込書(受講申込書式１)'!H33="","",'受講申込書(受講申込書式１)'!H33)</f>
        <v>✔</v>
      </c>
      <c r="F26" s="22" t="s">
        <v>30</v>
      </c>
      <c r="I26" s="23"/>
      <c r="J26" s="5" t="s">
        <v>231</v>
      </c>
    </row>
    <row r="27" spans="2:10">
      <c r="B27" s="306"/>
      <c r="E27" s="21" t="str">
        <f>IF('受講申込書(受講申込書式１)'!H35="","",'受講申込書(受講申込書式１)'!H35)</f>
        <v>✔</v>
      </c>
      <c r="F27" s="22" t="s">
        <v>33</v>
      </c>
      <c r="I27" s="23"/>
      <c r="J27" s="5" t="s">
        <v>231</v>
      </c>
    </row>
    <row r="28" spans="2:10">
      <c r="B28" s="306"/>
      <c r="E28" s="21" t="str">
        <f>IF('受講申込書(受講申込書式１)'!H36="","",'受講申込書(受講申込書式１)'!H36)</f>
        <v>✔</v>
      </c>
      <c r="F28" s="22" t="s">
        <v>34</v>
      </c>
      <c r="I28" s="23"/>
      <c r="J28" s="5" t="s">
        <v>231</v>
      </c>
    </row>
    <row r="29" spans="2:10">
      <c r="B29" s="306"/>
      <c r="E29" s="21" t="str">
        <f>IF('受講申込書(受講申込書式１)'!H37="","",'受講申込書(受講申込書式１)'!H37)</f>
        <v>✔</v>
      </c>
      <c r="F29" s="22" t="s">
        <v>203</v>
      </c>
      <c r="I29" s="23"/>
      <c r="J29" s="5" t="s">
        <v>231</v>
      </c>
    </row>
    <row r="30" spans="2:10">
      <c r="B30" s="306"/>
      <c r="E30" s="21" t="str">
        <f>IF('受講申込書(受講申込書式１)'!H38="","",'受講申込書(受講申込書式１)'!H38)</f>
        <v/>
      </c>
      <c r="F30" s="22" t="s">
        <v>35</v>
      </c>
      <c r="I30" s="23"/>
      <c r="J30" s="5" t="s">
        <v>231</v>
      </c>
    </row>
    <row r="31" spans="2:10">
      <c r="B31" s="306"/>
      <c r="E31" s="24" t="str">
        <f>IF('受講申込書(受講申込書式１)'!H39="","",'受講申込書(受講申込書式１)'!H39)</f>
        <v/>
      </c>
      <c r="F31" s="25" t="s">
        <v>36</v>
      </c>
      <c r="G31" s="26"/>
      <c r="H31" s="26"/>
      <c r="I31" s="27"/>
      <c r="J31" s="6"/>
    </row>
    <row r="32" spans="2:10">
      <c r="B32" s="306"/>
    </row>
    <row r="33" spans="2:2">
      <c r="B33" s="306"/>
    </row>
    <row r="34" spans="2:2">
      <c r="B34" s="306"/>
    </row>
    <row r="35" spans="2:2">
      <c r="B35" s="306"/>
    </row>
    <row r="36" spans="2:2">
      <c r="B36" s="306"/>
    </row>
    <row r="37" spans="2:2">
      <c r="B37" s="306"/>
    </row>
    <row r="38" spans="2:2">
      <c r="B38" s="306"/>
    </row>
    <row r="39" spans="2:2">
      <c r="B39" s="306"/>
    </row>
    <row r="40" spans="2:2">
      <c r="B40" s="306"/>
    </row>
    <row r="41" spans="2:2">
      <c r="B41" s="306"/>
    </row>
    <row r="42" spans="2:2">
      <c r="B42" s="306"/>
    </row>
    <row r="43" spans="2:2">
      <c r="B43" s="306"/>
    </row>
    <row r="44" spans="2:2">
      <c r="B44" s="306"/>
    </row>
    <row r="45" spans="2:2">
      <c r="B45" s="306"/>
    </row>
    <row r="46" spans="2:2">
      <c r="B46" s="306"/>
    </row>
    <row r="47" spans="2:2">
      <c r="B47" s="306"/>
    </row>
    <row r="48" spans="2:2">
      <c r="B48" s="306"/>
    </row>
    <row r="49" spans="2:2">
      <c r="B49" s="306"/>
    </row>
    <row r="50" spans="2:2">
      <c r="B50" s="306"/>
    </row>
    <row r="51" spans="2:2">
      <c r="B51" s="306"/>
    </row>
    <row r="52" spans="2:2">
      <c r="B52" s="306"/>
    </row>
    <row r="53" spans="2:2">
      <c r="B53" s="306"/>
    </row>
    <row r="54" spans="2:2">
      <c r="B54" s="306"/>
    </row>
    <row r="55" spans="2:2">
      <c r="B55" s="306"/>
    </row>
    <row r="56" spans="2:2">
      <c r="B56" s="306"/>
    </row>
    <row r="57" spans="2:2">
      <c r="B57" s="306"/>
    </row>
    <row r="58" spans="2:2">
      <c r="B58" s="306"/>
    </row>
    <row r="59" spans="2:2">
      <c r="B59" s="306"/>
    </row>
    <row r="60" spans="2:2">
      <c r="B60" s="306"/>
    </row>
    <row r="61" spans="2:2">
      <c r="B61" s="306"/>
    </row>
    <row r="62" spans="2:2">
      <c r="B62" s="306"/>
    </row>
    <row r="63" spans="2:2">
      <c r="B63" s="306"/>
    </row>
    <row r="64" spans="2:2">
      <c r="B64" s="306"/>
    </row>
    <row r="65" spans="2:33">
      <c r="B65" s="306"/>
    </row>
    <row r="66" spans="2:33">
      <c r="B66" s="306"/>
    </row>
    <row r="67" spans="2:33">
      <c r="B67" s="306"/>
    </row>
    <row r="68" spans="2:33">
      <c r="B68" s="306"/>
    </row>
    <row r="69" spans="2:33">
      <c r="B69" s="306"/>
    </row>
    <row r="70" spans="2:33">
      <c r="B70" s="306"/>
    </row>
    <row r="71" spans="2:33">
      <c r="B71" s="306"/>
    </row>
    <row r="72" spans="2:33">
      <c r="B72" s="306"/>
    </row>
    <row r="73" spans="2:33">
      <c r="B73" s="306"/>
    </row>
    <row r="74" spans="2:33">
      <c r="B74" s="306"/>
    </row>
    <row r="75" spans="2:33">
      <c r="B75" s="306"/>
    </row>
    <row r="76" spans="2:33">
      <c r="B76" s="306"/>
    </row>
    <row r="77" spans="2:33">
      <c r="B77" s="306"/>
    </row>
    <row r="78" spans="2:33">
      <c r="B78" s="306"/>
    </row>
    <row r="79" spans="2:33" ht="18.5" thickBot="1">
      <c r="B79" s="307"/>
    </row>
    <row r="80" spans="2:33">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row>
    <row r="81" spans="2:33" hidden="1" outlineLevel="1">
      <c r="B81" s="28" t="s">
        <v>373</v>
      </c>
      <c r="C81" s="29" t="s">
        <v>102</v>
      </c>
      <c r="D81" s="30"/>
      <c r="E81" s="30"/>
      <c r="F81" s="30"/>
      <c r="G81" s="30"/>
      <c r="H81" s="31"/>
      <c r="I81" s="9"/>
      <c r="J81" s="9"/>
      <c r="K81" s="9"/>
      <c r="L81" s="9"/>
      <c r="M81" s="9"/>
      <c r="N81" s="9"/>
      <c r="O81" s="9"/>
      <c r="P81" s="9"/>
      <c r="Q81" s="9"/>
      <c r="R81" s="9"/>
      <c r="S81" s="9"/>
      <c r="T81" s="9"/>
      <c r="U81" s="9"/>
      <c r="V81" s="9"/>
      <c r="W81" s="9"/>
      <c r="X81" s="9"/>
      <c r="Y81" s="9"/>
      <c r="Z81" s="9"/>
      <c r="AA81" s="9"/>
      <c r="AB81" s="9"/>
      <c r="AC81" s="9"/>
      <c r="AD81" s="9"/>
      <c r="AE81" s="9"/>
      <c r="AF81" s="9"/>
      <c r="AG81" s="9"/>
    </row>
    <row r="82" spans="2:33" hidden="1" outlineLevel="1">
      <c r="B82" s="9"/>
      <c r="C82" s="32"/>
      <c r="D82" s="33" t="s">
        <v>101</v>
      </c>
      <c r="E82" s="33" t="s">
        <v>231</v>
      </c>
      <c r="F82" s="34"/>
      <c r="G82" s="33"/>
      <c r="H82" s="35"/>
      <c r="I82" s="9"/>
      <c r="J82" s="9"/>
      <c r="K82" s="9"/>
      <c r="L82" s="9"/>
      <c r="M82" s="9"/>
      <c r="N82" s="9"/>
      <c r="O82" s="9"/>
      <c r="P82" s="9"/>
      <c r="Q82" s="9"/>
      <c r="R82" s="9"/>
      <c r="S82" s="9"/>
      <c r="T82" s="9"/>
      <c r="U82" s="9"/>
      <c r="V82" s="9"/>
      <c r="W82" s="9"/>
      <c r="X82" s="9"/>
      <c r="Y82" s="9"/>
      <c r="Z82" s="9"/>
      <c r="AA82" s="9"/>
      <c r="AB82" s="9"/>
      <c r="AC82" s="9"/>
      <c r="AD82" s="9"/>
      <c r="AE82" s="9"/>
      <c r="AF82" s="9"/>
      <c r="AG82" s="9"/>
    </row>
    <row r="83" spans="2:33" hidden="1" outlineLevel="1">
      <c r="B83" s="9"/>
      <c r="C83" s="36"/>
      <c r="D83" s="37"/>
      <c r="E83" s="37"/>
      <c r="F83" s="38"/>
      <c r="G83" s="37"/>
      <c r="H83" s="39"/>
      <c r="I83" s="9"/>
      <c r="J83" s="9"/>
      <c r="K83" s="9"/>
      <c r="L83" s="9"/>
      <c r="M83" s="9"/>
      <c r="N83" s="9"/>
      <c r="O83" s="9"/>
      <c r="P83" s="9"/>
      <c r="Q83" s="9"/>
      <c r="R83" s="9"/>
      <c r="S83" s="9"/>
      <c r="T83" s="9"/>
      <c r="U83" s="9"/>
      <c r="V83" s="9"/>
      <c r="W83" s="9"/>
      <c r="X83" s="9"/>
      <c r="Y83" s="9"/>
      <c r="Z83" s="9"/>
      <c r="AA83" s="9"/>
      <c r="AB83" s="9"/>
      <c r="AC83" s="9"/>
      <c r="AD83" s="9"/>
      <c r="AE83" s="9"/>
      <c r="AF83" s="9"/>
      <c r="AG83" s="9"/>
    </row>
    <row r="84" spans="2:33" hidden="1" outlineLevel="1"/>
    <row r="85" spans="2:33" collapsed="1"/>
  </sheetData>
  <sheetProtection algorithmName="SHA-512" hashValue="uFvG9rvxKxzZlausynzOPUlMzE7p+BOAQY+N6gUkAYvpiTV8ODTs6JGgXvMoZYKw6uZV6F0yPG+azgCi/xfIYw==" saltValue="6a3IhHtFlW0qyt2OTi2+FQ==" spinCount="100000" sheet="1" objects="1" scenarios="1" selectLockedCells="1" selectUnlockedCells="1"/>
  <mergeCells count="12">
    <mergeCell ref="B5:B79"/>
    <mergeCell ref="E3:K3"/>
    <mergeCell ref="E4:K4"/>
    <mergeCell ref="E5:K5"/>
    <mergeCell ref="E6:K6"/>
    <mergeCell ref="E7:K7"/>
    <mergeCell ref="E8:K8"/>
    <mergeCell ref="E9:K9"/>
    <mergeCell ref="E10:K10"/>
    <mergeCell ref="E11:K11"/>
    <mergeCell ref="E12:K12"/>
    <mergeCell ref="E13:K13"/>
  </mergeCells>
  <phoneticPr fontId="1"/>
  <conditionalFormatting sqref="E18:E31">
    <cfRule type="expression" dxfId="11" priority="1">
      <formula>E18=$D$82</formula>
    </cfRule>
  </conditionalFormatting>
  <conditionalFormatting sqref="F18:F31">
    <cfRule type="expression" dxfId="10" priority="3">
      <formula>E18=""</formula>
    </cfRule>
  </conditionalFormatting>
  <conditionalFormatting sqref="J18:J31">
    <cfRule type="expression" dxfId="9" priority="2">
      <formula>E18=""</formula>
    </cfRule>
    <cfRule type="expression" dxfId="8" priority="6">
      <formula>E18=$D$82</formula>
    </cfRule>
  </conditionalFormatting>
  <dataValidations count="1">
    <dataValidation type="list" allowBlank="1" showInputMessage="1" showErrorMessage="1" sqref="J18:J31" xr:uid="{3C3FCCC1-F8B3-4C04-A39D-9EED862D4EEC}">
      <formula1>$E$82:$E$83</formula1>
    </dataValidation>
  </dataValidations>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803FC-767B-4ACA-8EA9-6B3BC03AD02C}">
  <dimension ref="B1:AG45"/>
  <sheetViews>
    <sheetView zoomScale="80" zoomScaleNormal="80" zoomScaleSheetLayoutView="80" workbookViewId="0"/>
  </sheetViews>
  <sheetFormatPr defaultColWidth="8.6640625" defaultRowHeight="18" outlineLevelRow="1"/>
  <cols>
    <col min="1" max="1" width="2.08203125" style="10" customWidth="1"/>
    <col min="2" max="2" width="87.33203125" style="10" customWidth="1"/>
    <col min="3" max="4" width="3.58203125" style="10" customWidth="1"/>
    <col min="5" max="5" width="71" style="10" customWidth="1"/>
    <col min="6" max="16384" width="8.6640625" style="10"/>
  </cols>
  <sheetData>
    <row r="1" spans="2:23">
      <c r="B1" s="9" t="s">
        <v>170</v>
      </c>
      <c r="C1" s="9"/>
      <c r="D1" s="9"/>
      <c r="E1" s="9"/>
      <c r="F1" s="9"/>
      <c r="G1" s="9"/>
      <c r="H1" s="9"/>
      <c r="I1" s="9"/>
      <c r="J1" s="9"/>
      <c r="K1" s="9"/>
      <c r="L1" s="9"/>
      <c r="M1" s="9"/>
      <c r="N1" s="9"/>
      <c r="O1" s="9"/>
      <c r="P1" s="9"/>
      <c r="Q1" s="9"/>
      <c r="R1" s="9"/>
      <c r="S1" s="9"/>
      <c r="T1" s="9"/>
      <c r="U1" s="9"/>
      <c r="V1" s="9"/>
      <c r="W1" s="9"/>
    </row>
    <row r="2" spans="2:23">
      <c r="B2" s="11" t="s">
        <v>44</v>
      </c>
      <c r="C2" s="9"/>
      <c r="D2" s="9"/>
      <c r="E2" s="9"/>
      <c r="F2" s="9"/>
      <c r="G2" s="9"/>
      <c r="H2" s="9"/>
      <c r="I2" s="9"/>
      <c r="J2" s="9"/>
      <c r="K2" s="9"/>
      <c r="L2" s="9"/>
      <c r="M2" s="9"/>
      <c r="N2" s="9"/>
      <c r="O2" s="9"/>
      <c r="P2" s="9"/>
      <c r="Q2" s="9"/>
      <c r="R2" s="9"/>
      <c r="S2" s="9"/>
      <c r="T2" s="9"/>
      <c r="U2" s="9"/>
      <c r="V2" s="9"/>
      <c r="W2" s="9"/>
    </row>
    <row r="3" spans="2:23" ht="29.5" thickBot="1">
      <c r="B3" s="13" t="s">
        <v>168</v>
      </c>
      <c r="C3" s="14"/>
      <c r="D3" s="14"/>
      <c r="E3" s="14"/>
      <c r="F3" s="14"/>
      <c r="G3" s="14"/>
      <c r="H3" s="14"/>
      <c r="I3" s="14"/>
      <c r="J3" s="14"/>
      <c r="K3" s="14"/>
      <c r="L3" s="14"/>
      <c r="M3" s="14"/>
      <c r="N3" s="14"/>
      <c r="O3" s="14"/>
      <c r="P3" s="14"/>
      <c r="Q3" s="14"/>
      <c r="R3" s="14"/>
      <c r="S3" s="14"/>
      <c r="T3" s="14"/>
      <c r="U3" s="14"/>
      <c r="V3" s="14"/>
      <c r="W3" s="14"/>
    </row>
    <row r="4" spans="2:23">
      <c r="B4" s="15" t="s">
        <v>238</v>
      </c>
      <c r="D4" s="123" t="s">
        <v>221</v>
      </c>
    </row>
    <row r="5" spans="2:23">
      <c r="B5" s="309"/>
      <c r="E5" s="9" t="s">
        <v>250</v>
      </c>
    </row>
    <row r="6" spans="2:23">
      <c r="B6" s="310"/>
      <c r="E6" s="82" t="s">
        <v>269</v>
      </c>
    </row>
    <row r="7" spans="2:23">
      <c r="B7" s="310"/>
      <c r="E7" s="82" t="s">
        <v>260</v>
      </c>
    </row>
    <row r="8" spans="2:23">
      <c r="B8" s="310"/>
      <c r="E8" s="82" t="s">
        <v>261</v>
      </c>
    </row>
    <row r="9" spans="2:23">
      <c r="B9" s="310"/>
      <c r="E9" s="9" t="s">
        <v>224</v>
      </c>
    </row>
    <row r="10" spans="2:23">
      <c r="B10" s="310"/>
      <c r="E10" s="9" t="s">
        <v>225</v>
      </c>
    </row>
    <row r="11" spans="2:23">
      <c r="B11" s="310"/>
      <c r="E11" s="9" t="s">
        <v>226</v>
      </c>
    </row>
    <row r="12" spans="2:23">
      <c r="B12" s="310"/>
      <c r="E12" s="9" t="s">
        <v>241</v>
      </c>
    </row>
    <row r="13" spans="2:23">
      <c r="B13" s="310"/>
      <c r="E13" s="9" t="s">
        <v>227</v>
      </c>
    </row>
    <row r="14" spans="2:23">
      <c r="B14" s="310"/>
      <c r="E14" s="41" t="s">
        <v>244</v>
      </c>
    </row>
    <row r="15" spans="2:23">
      <c r="B15" s="310"/>
      <c r="E15" s="41" t="s">
        <v>245</v>
      </c>
    </row>
    <row r="16" spans="2:23">
      <c r="B16" s="310"/>
    </row>
    <row r="17" spans="2:2">
      <c r="B17" s="310"/>
    </row>
    <row r="18" spans="2:2">
      <c r="B18" s="310"/>
    </row>
    <row r="19" spans="2:2">
      <c r="B19" s="310"/>
    </row>
    <row r="20" spans="2:2">
      <c r="B20" s="310"/>
    </row>
    <row r="21" spans="2:2">
      <c r="B21" s="310"/>
    </row>
    <row r="22" spans="2:2">
      <c r="B22" s="310"/>
    </row>
    <row r="23" spans="2:2">
      <c r="B23" s="310"/>
    </row>
    <row r="24" spans="2:2">
      <c r="B24" s="310"/>
    </row>
    <row r="25" spans="2:2">
      <c r="B25" s="310"/>
    </row>
    <row r="26" spans="2:2">
      <c r="B26" s="310"/>
    </row>
    <row r="27" spans="2:2">
      <c r="B27" s="310"/>
    </row>
    <row r="28" spans="2:2">
      <c r="B28" s="310"/>
    </row>
    <row r="29" spans="2:2">
      <c r="B29" s="310"/>
    </row>
    <row r="30" spans="2:2">
      <c r="B30" s="310"/>
    </row>
    <row r="31" spans="2:2">
      <c r="B31" s="310"/>
    </row>
    <row r="32" spans="2:2">
      <c r="B32" s="310"/>
    </row>
    <row r="33" spans="2:33">
      <c r="B33" s="310"/>
    </row>
    <row r="34" spans="2:33">
      <c r="B34" s="310"/>
    </row>
    <row r="35" spans="2:33">
      <c r="B35" s="310"/>
    </row>
    <row r="36" spans="2:33">
      <c r="B36" s="310"/>
    </row>
    <row r="37" spans="2:33">
      <c r="B37" s="311"/>
    </row>
    <row r="38" spans="2:33">
      <c r="B38" s="42" t="s">
        <v>247</v>
      </c>
    </row>
    <row r="39" spans="2:33">
      <c r="B39" s="310"/>
    </row>
    <row r="40" spans="2:33">
      <c r="B40" s="310"/>
    </row>
    <row r="41" spans="2:33" ht="18.5" thickBot="1">
      <c r="B41" s="312"/>
    </row>
    <row r="42" spans="2:33">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row>
    <row r="43" spans="2:33" hidden="1" outlineLevel="1">
      <c r="B43" s="9" t="s">
        <v>374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row>
    <row r="44" spans="2:33" hidden="1" outlineLevel="1">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row>
    <row r="45" spans="2:33" collapsed="1">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sheetData>
  <sheetProtection algorithmName="SHA-512" hashValue="sPHdhsAPrlAW6x/usZB6nLXjxJ36C/A23DtUX7x1D/suHmBIMedlu53lWVAxqfL4+8yrxKwUqdV4E2aXCG/X6g==" saltValue="CcFgZR0xg9m7yPlTMn6g1Q==" spinCount="100000" sheet="1" objects="1" scenarios="1" selectLockedCells="1" selectUnlockedCells="1"/>
  <mergeCells count="2">
    <mergeCell ref="B5:B37"/>
    <mergeCell ref="B39:B41"/>
  </mergeCells>
  <phoneticPr fontId="1"/>
  <pageMargins left="0.70866141732283472" right="0" top="0.74803149606299213" bottom="0.35433070866141736" header="0.31496062992125984" footer="0.31496062992125984"/>
  <pageSetup paperSize="9" scale="96" fitToHeight="0" orientation="portrait" r:id="rId1"/>
  <colBreaks count="1" manualBreakCount="1">
    <brk id="2" max="38"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FDB5-4203-46AB-A3F4-6DC9A8FDBF9B}">
  <dimension ref="B1:AI50"/>
  <sheetViews>
    <sheetView zoomScale="80" zoomScaleNormal="80" zoomScaleSheetLayoutView="80" workbookViewId="0"/>
  </sheetViews>
  <sheetFormatPr defaultColWidth="8.6640625" defaultRowHeight="18" outlineLevelRow="1"/>
  <cols>
    <col min="1" max="1" width="2.08203125" style="10" customWidth="1"/>
    <col min="2" max="2" width="4.58203125" style="10" customWidth="1"/>
    <col min="3" max="3" width="5" style="10" customWidth="1"/>
    <col min="4" max="4" width="14.5" style="10" customWidth="1"/>
    <col min="5" max="6" width="3.1640625" style="10" customWidth="1"/>
    <col min="7" max="7" width="6.9140625" style="10" customWidth="1"/>
    <col min="8" max="8" width="3.1640625" style="10" customWidth="1"/>
    <col min="9" max="9" width="8.1640625" style="10" customWidth="1"/>
    <col min="10" max="10" width="6.08203125" style="10" customWidth="1"/>
    <col min="11" max="11" width="15" style="10" customWidth="1"/>
    <col min="12" max="12" width="11" style="10" customWidth="1"/>
    <col min="13" max="13" width="6.33203125" style="10" customWidth="1"/>
    <col min="14" max="15" width="3.58203125" style="10" customWidth="1"/>
    <col min="16" max="16" width="72.08203125" style="10" customWidth="1"/>
    <col min="17" max="16384" width="8.6640625" style="10"/>
  </cols>
  <sheetData>
    <row r="1" spans="2:35">
      <c r="B1" s="198" t="s">
        <v>171</v>
      </c>
      <c r="C1" s="198"/>
      <c r="D1" s="198"/>
      <c r="E1" s="198"/>
      <c r="F1" s="198"/>
      <c r="G1" s="198"/>
      <c r="H1" s="198"/>
      <c r="I1" s="198"/>
      <c r="J1" s="198"/>
      <c r="K1" s="198"/>
      <c r="L1" s="198"/>
      <c r="M1" s="198"/>
      <c r="O1" s="9"/>
      <c r="P1" s="9"/>
      <c r="Q1" s="9"/>
      <c r="R1" s="9"/>
      <c r="S1" s="9"/>
      <c r="T1" s="9"/>
      <c r="U1" s="9"/>
      <c r="V1" s="9"/>
      <c r="W1" s="9"/>
      <c r="X1" s="9"/>
      <c r="Y1" s="9"/>
      <c r="Z1" s="9"/>
      <c r="AA1" s="9"/>
      <c r="AB1" s="9"/>
      <c r="AC1" s="9"/>
      <c r="AD1" s="9"/>
      <c r="AE1" s="9"/>
      <c r="AF1" s="9"/>
      <c r="AG1" s="9"/>
      <c r="AH1" s="9"/>
      <c r="AI1" s="9"/>
    </row>
    <row r="2" spans="2:35">
      <c r="B2" s="195" t="s">
        <v>44</v>
      </c>
      <c r="C2" s="195"/>
      <c r="D2" s="195"/>
      <c r="E2" s="195"/>
      <c r="F2" s="195"/>
      <c r="G2" s="195"/>
      <c r="H2" s="195"/>
      <c r="I2" s="195"/>
      <c r="J2" s="195"/>
      <c r="K2" s="195"/>
      <c r="L2" s="195"/>
      <c r="M2" s="195"/>
      <c r="O2" s="9"/>
      <c r="P2" s="9"/>
      <c r="Q2" s="9"/>
      <c r="R2" s="9"/>
      <c r="S2" s="9"/>
      <c r="T2" s="9"/>
      <c r="U2" s="9"/>
      <c r="V2" s="9"/>
      <c r="W2" s="9"/>
      <c r="X2" s="9"/>
      <c r="Y2" s="9"/>
      <c r="Z2" s="9"/>
      <c r="AA2" s="9"/>
      <c r="AB2" s="9"/>
      <c r="AC2" s="9"/>
      <c r="AD2" s="9"/>
      <c r="AE2" s="9"/>
      <c r="AF2" s="9"/>
      <c r="AG2" s="9"/>
      <c r="AH2" s="9"/>
      <c r="AI2" s="9"/>
    </row>
    <row r="3" spans="2:35" ht="29.5" thickBot="1">
      <c r="B3" s="281" t="s">
        <v>172</v>
      </c>
      <c r="C3" s="281"/>
      <c r="D3" s="281"/>
      <c r="E3" s="281"/>
      <c r="F3" s="281"/>
      <c r="G3" s="281"/>
      <c r="H3" s="281"/>
      <c r="I3" s="281"/>
      <c r="J3" s="281"/>
      <c r="K3" s="281"/>
      <c r="L3" s="281"/>
      <c r="M3" s="281"/>
      <c r="O3" s="123" t="s">
        <v>223</v>
      </c>
      <c r="Q3" s="14"/>
      <c r="R3" s="14"/>
      <c r="S3" s="14"/>
      <c r="T3" s="14"/>
      <c r="U3" s="14"/>
      <c r="V3" s="14"/>
      <c r="W3" s="14"/>
      <c r="X3" s="14"/>
      <c r="Y3" s="14"/>
      <c r="Z3" s="14"/>
      <c r="AA3" s="14"/>
      <c r="AB3" s="14"/>
      <c r="AC3" s="14"/>
      <c r="AD3" s="14"/>
      <c r="AE3" s="14"/>
      <c r="AF3" s="14"/>
      <c r="AG3" s="14"/>
      <c r="AH3" s="14"/>
      <c r="AI3" s="14"/>
    </row>
    <row r="4" spans="2:35">
      <c r="B4" s="333" t="s">
        <v>238</v>
      </c>
      <c r="C4" s="334"/>
      <c r="D4" s="334"/>
      <c r="E4" s="334"/>
      <c r="F4" s="334"/>
      <c r="G4" s="334"/>
      <c r="H4" s="334"/>
      <c r="I4" s="334"/>
      <c r="J4" s="334"/>
      <c r="K4" s="334"/>
      <c r="L4" s="334"/>
      <c r="M4" s="335"/>
      <c r="P4" s="9" t="s">
        <v>251</v>
      </c>
    </row>
    <row r="5" spans="2:35">
      <c r="B5" s="336"/>
      <c r="C5" s="337"/>
      <c r="D5" s="337"/>
      <c r="E5" s="337"/>
      <c r="F5" s="337"/>
      <c r="G5" s="337"/>
      <c r="H5" s="337"/>
      <c r="I5" s="337"/>
      <c r="J5" s="337"/>
      <c r="K5" s="337"/>
      <c r="L5" s="337"/>
      <c r="M5" s="338"/>
      <c r="P5" s="82" t="s">
        <v>269</v>
      </c>
    </row>
    <row r="6" spans="2:35">
      <c r="B6" s="336"/>
      <c r="C6" s="337"/>
      <c r="D6" s="337"/>
      <c r="E6" s="337"/>
      <c r="F6" s="337"/>
      <c r="G6" s="337"/>
      <c r="H6" s="337"/>
      <c r="I6" s="337"/>
      <c r="J6" s="337"/>
      <c r="K6" s="337"/>
      <c r="L6" s="337"/>
      <c r="M6" s="338"/>
      <c r="P6" s="82" t="s">
        <v>265</v>
      </c>
    </row>
    <row r="7" spans="2:35">
      <c r="B7" s="336"/>
      <c r="C7" s="337"/>
      <c r="D7" s="337"/>
      <c r="E7" s="337"/>
      <c r="F7" s="337"/>
      <c r="G7" s="337"/>
      <c r="H7" s="337"/>
      <c r="I7" s="337"/>
      <c r="J7" s="337"/>
      <c r="K7" s="337"/>
      <c r="L7" s="337"/>
      <c r="M7" s="338"/>
      <c r="P7" s="82" t="s">
        <v>261</v>
      </c>
    </row>
    <row r="8" spans="2:35">
      <c r="B8" s="336"/>
      <c r="C8" s="337"/>
      <c r="D8" s="337"/>
      <c r="E8" s="337"/>
      <c r="F8" s="337"/>
      <c r="G8" s="337"/>
      <c r="H8" s="337"/>
      <c r="I8" s="337"/>
      <c r="J8" s="337"/>
      <c r="K8" s="337"/>
      <c r="L8" s="337"/>
      <c r="M8" s="338"/>
      <c r="P8" s="9" t="s">
        <v>224</v>
      </c>
    </row>
    <row r="9" spans="2:35">
      <c r="B9" s="336"/>
      <c r="C9" s="337"/>
      <c r="D9" s="337"/>
      <c r="E9" s="337"/>
      <c r="F9" s="337"/>
      <c r="G9" s="337"/>
      <c r="H9" s="337"/>
      <c r="I9" s="337"/>
      <c r="J9" s="337"/>
      <c r="K9" s="337"/>
      <c r="L9" s="337"/>
      <c r="M9" s="338"/>
      <c r="P9" s="9" t="s">
        <v>225</v>
      </c>
    </row>
    <row r="10" spans="2:35">
      <c r="B10" s="336"/>
      <c r="C10" s="337"/>
      <c r="D10" s="337"/>
      <c r="E10" s="337"/>
      <c r="F10" s="337"/>
      <c r="G10" s="337"/>
      <c r="H10" s="337"/>
      <c r="I10" s="337"/>
      <c r="J10" s="337"/>
      <c r="K10" s="337"/>
      <c r="L10" s="337"/>
      <c r="M10" s="338"/>
      <c r="P10" s="9" t="s">
        <v>226</v>
      </c>
    </row>
    <row r="11" spans="2:35">
      <c r="B11" s="336"/>
      <c r="C11" s="337"/>
      <c r="D11" s="337"/>
      <c r="E11" s="337"/>
      <c r="F11" s="337"/>
      <c r="G11" s="337"/>
      <c r="H11" s="337"/>
      <c r="I11" s="337"/>
      <c r="J11" s="337"/>
      <c r="K11" s="337"/>
      <c r="L11" s="337"/>
      <c r="M11" s="338"/>
      <c r="P11" s="9" t="s">
        <v>241</v>
      </c>
    </row>
    <row r="12" spans="2:35">
      <c r="B12" s="336"/>
      <c r="C12" s="337"/>
      <c r="D12" s="337"/>
      <c r="E12" s="337"/>
      <c r="F12" s="337"/>
      <c r="G12" s="337"/>
      <c r="H12" s="337"/>
      <c r="I12" s="337"/>
      <c r="J12" s="337"/>
      <c r="K12" s="337"/>
      <c r="L12" s="337"/>
      <c r="M12" s="338"/>
      <c r="P12" s="9" t="s">
        <v>227</v>
      </c>
    </row>
    <row r="13" spans="2:35">
      <c r="B13" s="336"/>
      <c r="C13" s="337"/>
      <c r="D13" s="337"/>
      <c r="E13" s="337"/>
      <c r="F13" s="337"/>
      <c r="G13" s="337"/>
      <c r="H13" s="337"/>
      <c r="I13" s="337"/>
      <c r="J13" s="337"/>
      <c r="K13" s="337"/>
      <c r="L13" s="337"/>
      <c r="M13" s="338"/>
      <c r="P13" s="41" t="s">
        <v>246</v>
      </c>
    </row>
    <row r="14" spans="2:35">
      <c r="B14" s="336"/>
      <c r="C14" s="337"/>
      <c r="D14" s="337"/>
      <c r="E14" s="337"/>
      <c r="F14" s="337"/>
      <c r="G14" s="337"/>
      <c r="H14" s="337"/>
      <c r="I14" s="337"/>
      <c r="J14" s="337"/>
      <c r="K14" s="337"/>
      <c r="L14" s="337"/>
      <c r="M14" s="338"/>
      <c r="P14" s="9" t="s">
        <v>245</v>
      </c>
    </row>
    <row r="15" spans="2:35">
      <c r="B15" s="336"/>
      <c r="C15" s="337"/>
      <c r="D15" s="337"/>
      <c r="E15" s="337"/>
      <c r="F15" s="337"/>
      <c r="G15" s="337"/>
      <c r="H15" s="337"/>
      <c r="I15" s="337"/>
      <c r="J15" s="337"/>
      <c r="K15" s="337"/>
      <c r="L15" s="337"/>
      <c r="M15" s="338"/>
    </row>
    <row r="16" spans="2:35">
      <c r="B16" s="336"/>
      <c r="C16" s="337"/>
      <c r="D16" s="337"/>
      <c r="E16" s="337"/>
      <c r="F16" s="337"/>
      <c r="G16" s="337"/>
      <c r="H16" s="337"/>
      <c r="I16" s="337"/>
      <c r="J16" s="337"/>
      <c r="K16" s="337"/>
      <c r="L16" s="337"/>
      <c r="M16" s="338"/>
    </row>
    <row r="17" spans="2:13">
      <c r="B17" s="336"/>
      <c r="C17" s="337"/>
      <c r="D17" s="337"/>
      <c r="E17" s="337"/>
      <c r="F17" s="337"/>
      <c r="G17" s="337"/>
      <c r="H17" s="337"/>
      <c r="I17" s="337"/>
      <c r="J17" s="337"/>
      <c r="K17" s="337"/>
      <c r="L17" s="337"/>
      <c r="M17" s="338"/>
    </row>
    <row r="18" spans="2:13">
      <c r="B18" s="336"/>
      <c r="C18" s="337"/>
      <c r="D18" s="337"/>
      <c r="E18" s="337"/>
      <c r="F18" s="337"/>
      <c r="G18" s="337"/>
      <c r="H18" s="337"/>
      <c r="I18" s="337"/>
      <c r="J18" s="337"/>
      <c r="K18" s="337"/>
      <c r="L18" s="337"/>
      <c r="M18" s="338"/>
    </row>
    <row r="19" spans="2:13">
      <c r="B19" s="336"/>
      <c r="C19" s="337"/>
      <c r="D19" s="337"/>
      <c r="E19" s="337"/>
      <c r="F19" s="337"/>
      <c r="G19" s="337"/>
      <c r="H19" s="337"/>
      <c r="I19" s="337"/>
      <c r="J19" s="337"/>
      <c r="K19" s="337"/>
      <c r="L19" s="337"/>
      <c r="M19" s="338"/>
    </row>
    <row r="20" spans="2:13" ht="18.5" thickBot="1">
      <c r="B20" s="339"/>
      <c r="C20" s="340"/>
      <c r="D20" s="340"/>
      <c r="E20" s="340"/>
      <c r="F20" s="340"/>
      <c r="G20" s="340"/>
      <c r="H20" s="340"/>
      <c r="I20" s="340"/>
      <c r="J20" s="340"/>
      <c r="K20" s="340"/>
      <c r="L20" s="340"/>
      <c r="M20" s="341"/>
    </row>
    <row r="22" spans="2:13" ht="22.5">
      <c r="B22" s="43" t="s">
        <v>173</v>
      </c>
    </row>
    <row r="23" spans="2:13">
      <c r="C23" s="10" t="s">
        <v>174</v>
      </c>
    </row>
    <row r="24" spans="2:13">
      <c r="D24" s="44" t="s">
        <v>175</v>
      </c>
      <c r="E24" s="316" t="s">
        <v>187</v>
      </c>
      <c r="F24" s="317"/>
      <c r="G24" s="317"/>
      <c r="H24" s="317"/>
      <c r="I24" s="317"/>
      <c r="J24" s="34" t="s">
        <v>182</v>
      </c>
      <c r="K24" s="45" t="s">
        <v>181</v>
      </c>
      <c r="L24" s="46" t="s">
        <v>188</v>
      </c>
      <c r="M24" s="47" t="s">
        <v>180</v>
      </c>
    </row>
    <row r="25" spans="2:13">
      <c r="D25" s="48" t="s">
        <v>176</v>
      </c>
      <c r="E25" s="316" t="s">
        <v>190</v>
      </c>
      <c r="F25" s="317"/>
      <c r="G25" s="317"/>
      <c r="H25" s="317"/>
      <c r="I25" s="317"/>
      <c r="J25" s="49" t="s">
        <v>183</v>
      </c>
      <c r="K25" s="50" t="s">
        <v>186</v>
      </c>
      <c r="L25" s="46" t="s">
        <v>189</v>
      </c>
      <c r="M25" s="51" t="s">
        <v>180</v>
      </c>
    </row>
    <row r="26" spans="2:13">
      <c r="D26" s="48" t="s">
        <v>177</v>
      </c>
      <c r="E26" s="342" t="s">
        <v>255</v>
      </c>
      <c r="F26" s="328"/>
      <c r="G26" s="329"/>
      <c r="H26" s="49"/>
      <c r="I26" s="49"/>
      <c r="J26" s="328"/>
      <c r="K26" s="328"/>
      <c r="L26" s="328"/>
      <c r="M26" s="329"/>
    </row>
    <row r="27" spans="2:13">
      <c r="D27" s="48" t="s">
        <v>178</v>
      </c>
      <c r="E27" s="330" t="s">
        <v>191</v>
      </c>
      <c r="F27" s="331"/>
      <c r="G27" s="331"/>
      <c r="H27" s="331"/>
      <c r="I27" s="331"/>
      <c r="J27" s="331"/>
      <c r="K27" s="331"/>
      <c r="L27" s="331"/>
      <c r="M27" s="332"/>
    </row>
    <row r="28" spans="2:13">
      <c r="D28" s="48" t="s">
        <v>185</v>
      </c>
      <c r="E28" s="316" t="s">
        <v>192</v>
      </c>
      <c r="F28" s="317"/>
      <c r="G28" s="317"/>
      <c r="H28" s="317"/>
      <c r="I28" s="317"/>
      <c r="J28" s="317"/>
      <c r="K28" s="317"/>
      <c r="L28" s="317"/>
      <c r="M28" s="318"/>
    </row>
    <row r="29" spans="2:13">
      <c r="D29" s="52" t="s">
        <v>7</v>
      </c>
      <c r="E29" s="316" t="s">
        <v>193</v>
      </c>
      <c r="F29" s="317"/>
      <c r="G29" s="317"/>
      <c r="H29" s="317"/>
      <c r="I29" s="317"/>
      <c r="J29" s="317"/>
      <c r="K29" s="317"/>
      <c r="L29" s="317"/>
      <c r="M29" s="318"/>
    </row>
    <row r="31" spans="2:13">
      <c r="D31" s="10" t="s">
        <v>270</v>
      </c>
    </row>
    <row r="33" spans="2:33" ht="22.5">
      <c r="B33" s="43" t="s">
        <v>179</v>
      </c>
    </row>
    <row r="34" spans="2:33">
      <c r="C34" s="40" t="s">
        <v>271</v>
      </c>
    </row>
    <row r="35" spans="2:33">
      <c r="D35" s="44" t="s">
        <v>175</v>
      </c>
      <c r="E35" s="313"/>
      <c r="F35" s="314"/>
      <c r="G35" s="314"/>
      <c r="H35" s="314"/>
      <c r="I35" s="314"/>
      <c r="J35" s="34" t="s">
        <v>182</v>
      </c>
      <c r="K35" s="45" t="s">
        <v>181</v>
      </c>
      <c r="L35" s="7"/>
      <c r="M35" s="47" t="s">
        <v>180</v>
      </c>
    </row>
    <row r="36" spans="2:33">
      <c r="D36" s="48" t="s">
        <v>176</v>
      </c>
      <c r="E36" s="313"/>
      <c r="F36" s="314"/>
      <c r="G36" s="314"/>
      <c r="H36" s="314"/>
      <c r="I36" s="314"/>
      <c r="J36" s="49" t="s">
        <v>183</v>
      </c>
      <c r="K36" s="50" t="s">
        <v>186</v>
      </c>
      <c r="L36" s="7"/>
      <c r="M36" s="51" t="s">
        <v>180</v>
      </c>
    </row>
    <row r="37" spans="2:33">
      <c r="D37" s="48" t="s">
        <v>177</v>
      </c>
      <c r="E37" s="322" t="s">
        <v>184</v>
      </c>
      <c r="F37" s="323"/>
      <c r="G37" s="324"/>
      <c r="H37" s="325" t="s">
        <v>267</v>
      </c>
      <c r="I37" s="326"/>
      <c r="J37" s="326"/>
      <c r="K37" s="326"/>
      <c r="L37" s="326"/>
      <c r="M37" s="327"/>
    </row>
    <row r="38" spans="2:33">
      <c r="D38" s="48" t="s">
        <v>178</v>
      </c>
      <c r="E38" s="319"/>
      <c r="F38" s="320"/>
      <c r="G38" s="320"/>
      <c r="H38" s="320"/>
      <c r="I38" s="320"/>
      <c r="J38" s="320"/>
      <c r="K38" s="320"/>
      <c r="L38" s="320"/>
      <c r="M38" s="321"/>
    </row>
    <row r="39" spans="2:33">
      <c r="D39" s="48" t="s">
        <v>185</v>
      </c>
      <c r="E39" s="313"/>
      <c r="F39" s="314"/>
      <c r="G39" s="314"/>
      <c r="H39" s="314"/>
      <c r="I39" s="314"/>
      <c r="J39" s="314"/>
      <c r="K39" s="314"/>
      <c r="L39" s="314"/>
      <c r="M39" s="315"/>
    </row>
    <row r="40" spans="2:33">
      <c r="D40" s="52" t="s">
        <v>7</v>
      </c>
      <c r="E40" s="313"/>
      <c r="F40" s="314"/>
      <c r="G40" s="314"/>
      <c r="H40" s="314"/>
      <c r="I40" s="314"/>
      <c r="J40" s="314"/>
      <c r="K40" s="314"/>
      <c r="L40" s="314"/>
      <c r="M40" s="315"/>
    </row>
    <row r="43" spans="2:33" hidden="1" outlineLevel="1"/>
    <row r="44" spans="2:33" hidden="1" outlineLevel="1">
      <c r="B44" s="252" t="s">
        <v>373</v>
      </c>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row>
    <row r="45" spans="2:33" hidden="1" outlineLevel="1">
      <c r="B45" s="29" t="s">
        <v>102</v>
      </c>
      <c r="C45" s="30"/>
      <c r="D45" s="30"/>
      <c r="E45" s="31"/>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row>
    <row r="46" spans="2:33" hidden="1" outlineLevel="1">
      <c r="B46" s="53"/>
      <c r="C46" s="54"/>
      <c r="D46" s="55" t="s">
        <v>184</v>
      </c>
      <c r="E46" s="35"/>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row>
    <row r="47" spans="2:33" hidden="1" outlineLevel="1">
      <c r="B47" s="56"/>
      <c r="C47" s="11"/>
      <c r="D47" s="57" t="s">
        <v>254</v>
      </c>
      <c r="E47" s="58"/>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row>
    <row r="48" spans="2:33" hidden="1" outlineLevel="1">
      <c r="B48" s="59"/>
      <c r="C48" s="60"/>
      <c r="D48" s="37"/>
      <c r="E48" s="3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row>
    <row r="49" hidden="1" outlineLevel="1"/>
    <row r="50" collapsed="1"/>
  </sheetData>
  <sheetProtection algorithmName="SHA-512" hashValue="FYSM4OIXuA8iRgwnRqy01JMzxWsroHUO4HRnLd+6qV9SkGFdhknvl4uUsOjq/UxSLtS82b2oYE0u5dKLTRzQvA==" saltValue="5D+CnMk/5sOEoBXRA+YLlQ==" spinCount="100000" sheet="1" objects="1" scenarios="1" selectLockedCells="1" selectUnlockedCells="1"/>
  <mergeCells count="20">
    <mergeCell ref="B1:M1"/>
    <mergeCell ref="E25:I25"/>
    <mergeCell ref="J26:M26"/>
    <mergeCell ref="E27:M27"/>
    <mergeCell ref="E28:M28"/>
    <mergeCell ref="B2:M2"/>
    <mergeCell ref="B3:M3"/>
    <mergeCell ref="B4:M4"/>
    <mergeCell ref="B5:M20"/>
    <mergeCell ref="E26:G26"/>
    <mergeCell ref="E40:M40"/>
    <mergeCell ref="E36:I36"/>
    <mergeCell ref="E24:I24"/>
    <mergeCell ref="B44:AG44"/>
    <mergeCell ref="E29:M29"/>
    <mergeCell ref="E35:I35"/>
    <mergeCell ref="E38:M38"/>
    <mergeCell ref="E39:M39"/>
    <mergeCell ref="E37:G37"/>
    <mergeCell ref="H37:M37"/>
  </mergeCells>
  <phoneticPr fontId="1"/>
  <dataValidations count="1">
    <dataValidation type="list" allowBlank="1" showInputMessage="1" showErrorMessage="1" sqref="E37:G37" xr:uid="{32C43374-B4C9-445A-A881-0A8ED0ED782E}">
      <formula1>$D$46:$D$48</formula1>
    </dataValidation>
  </dataValidations>
  <pageMargins left="0.9055118110236221" right="0" top="0.74803149606299213" bottom="0.35433070866141736" header="0.31496062992125984" footer="0.31496062992125984"/>
  <pageSetup paperSize="9" scale="88" fitToHeight="0" orientation="portrait" r:id="rId1"/>
  <colBreaks count="1" manualBreakCount="1">
    <brk id="14" max="3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3641E-B588-4868-B2F8-DF0198BD6EC0}">
  <dimension ref="A1:CO61"/>
  <sheetViews>
    <sheetView topLeftCell="A61" zoomScale="80" zoomScaleNormal="80" zoomScaleSheetLayoutView="70" workbookViewId="0"/>
  </sheetViews>
  <sheetFormatPr defaultRowHeight="18" outlineLevelRow="1"/>
  <cols>
    <col min="1" max="1" width="3.1640625" style="9" customWidth="1"/>
    <col min="2" max="3" width="10" style="9" customWidth="1"/>
    <col min="4" max="13" width="3.1640625" style="9" customWidth="1"/>
    <col min="14" max="27" width="3.33203125" style="9" customWidth="1"/>
    <col min="28" max="28" width="3.1640625" style="9" customWidth="1"/>
    <col min="29" max="29" width="2.9140625" style="9" customWidth="1"/>
    <col min="30" max="30" width="3.5" style="10" customWidth="1"/>
    <col min="31" max="31" width="9.58203125" style="10" customWidth="1"/>
    <col min="32" max="32" width="6.58203125" style="10" customWidth="1"/>
    <col min="33" max="33" width="10.1640625" style="10" customWidth="1"/>
    <col min="34" max="34" width="12.58203125" style="10" customWidth="1"/>
    <col min="35" max="35" width="12.33203125" style="10" customWidth="1"/>
    <col min="36" max="36" width="20.08203125" style="10" customWidth="1"/>
    <col min="37" max="40" width="5.08203125" style="10" customWidth="1"/>
    <col min="41" max="41" width="3.1640625" style="10" customWidth="1"/>
    <col min="42" max="42" width="5.6640625" style="10" customWidth="1"/>
    <col min="43" max="44" width="4.08203125" style="10" customWidth="1"/>
    <col min="45" max="45" width="9" style="10" customWidth="1"/>
    <col min="46" max="46" width="8.58203125" style="10" customWidth="1"/>
    <col min="47" max="47" width="33.33203125" style="10" customWidth="1"/>
    <col min="48" max="48" width="23.08203125" style="10" customWidth="1"/>
    <col min="49" max="49" width="14.08203125" style="10" customWidth="1"/>
    <col min="50" max="50" width="36.83203125" style="10" customWidth="1"/>
    <col min="51" max="51" width="32.58203125" style="10" customWidth="1"/>
    <col min="52" max="52" width="40.33203125" style="10" customWidth="1"/>
    <col min="53" max="53" width="8.75" style="112" customWidth="1"/>
    <col min="54" max="54" width="11.83203125" style="112" customWidth="1"/>
    <col min="55" max="60" width="4.58203125" style="112" customWidth="1"/>
    <col min="61" max="61" width="11.83203125" style="112" customWidth="1"/>
    <col min="62" max="67" width="4.58203125" style="112" customWidth="1"/>
    <col min="68" max="70" width="7.83203125" style="112" customWidth="1"/>
    <col min="71" max="71" width="5" style="112" customWidth="1"/>
    <col min="72" max="72" width="4.83203125" style="112" customWidth="1"/>
    <col min="73" max="75" width="4.58203125" style="112" customWidth="1"/>
    <col min="76" max="76" width="4.83203125" style="112" customWidth="1"/>
    <col min="77" max="80" width="4.58203125" style="112" customWidth="1"/>
    <col min="81" max="81" width="4.83203125" style="112" customWidth="1"/>
    <col min="82" max="86" width="4.58203125" style="112" customWidth="1"/>
    <col min="87" max="87" width="67.4140625" style="10" customWidth="1"/>
    <col min="88" max="94" width="6" style="10" customWidth="1"/>
    <col min="95" max="95" width="4.58203125" style="10" customWidth="1"/>
    <col min="96" max="96" width="4.33203125" style="10" customWidth="1"/>
    <col min="97" max="105" width="6.58203125" style="10" customWidth="1"/>
    <col min="106" max="16384" width="8.6640625" style="10"/>
  </cols>
  <sheetData>
    <row r="1" spans="2:93" hidden="1" outlineLevel="1">
      <c r="B1" s="195" t="s">
        <v>44</v>
      </c>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J1" s="111"/>
    </row>
    <row r="2" spans="2:93" ht="29.5" hidden="1" outlineLevel="1" thickBot="1">
      <c r="B2" s="240" t="s">
        <v>375</v>
      </c>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E2" s="113" t="s">
        <v>376</v>
      </c>
      <c r="AH2" s="12"/>
      <c r="CI2" s="114"/>
    </row>
    <row r="3" spans="2:93" ht="18" hidden="1" customHeight="1" outlineLevel="1" thickBot="1">
      <c r="B3" s="459" t="s">
        <v>329</v>
      </c>
      <c r="C3" s="460"/>
      <c r="D3" s="88"/>
      <c r="F3" s="12"/>
      <c r="Q3" s="465" t="s">
        <v>326</v>
      </c>
      <c r="R3" s="466"/>
      <c r="S3" s="466"/>
      <c r="T3" s="467"/>
      <c r="U3" s="468" t="s">
        <v>321</v>
      </c>
      <c r="V3" s="466"/>
      <c r="W3" s="466"/>
      <c r="X3" s="467"/>
      <c r="Y3" s="468" t="s">
        <v>322</v>
      </c>
      <c r="Z3" s="466"/>
      <c r="AA3" s="466"/>
      <c r="AB3" s="469"/>
    </row>
    <row r="4" spans="2:93" ht="17.5" hidden="1" customHeight="1" outlineLevel="1">
      <c r="B4" s="461"/>
      <c r="C4" s="462"/>
      <c r="D4" s="88"/>
      <c r="E4" s="470" t="s">
        <v>331</v>
      </c>
      <c r="F4" s="471"/>
      <c r="G4" s="471"/>
      <c r="H4" s="472" t="str">
        <f>IF(日本計装工業会用!AE13="","管理表に記入",日本計装工業会用!AE13)</f>
        <v>管理表に記入</v>
      </c>
      <c r="I4" s="473"/>
      <c r="J4" s="473"/>
      <c r="K4" s="473"/>
      <c r="L4" s="473"/>
      <c r="M4" s="473"/>
      <c r="N4" s="474"/>
      <c r="Q4" s="478" t="s">
        <v>323</v>
      </c>
      <c r="R4" s="479"/>
      <c r="S4" s="479"/>
      <c r="T4" s="480"/>
      <c r="U4" s="194"/>
      <c r="V4" s="195"/>
      <c r="W4" s="195"/>
      <c r="X4" s="196"/>
      <c r="Y4" s="194"/>
      <c r="Z4" s="195"/>
      <c r="AA4" s="195"/>
      <c r="AB4" s="484"/>
      <c r="AE4" s="10" t="s">
        <v>355</v>
      </c>
    </row>
    <row r="5" spans="2:93" ht="18" hidden="1" customHeight="1" outlineLevel="1" thickBot="1">
      <c r="B5" s="461"/>
      <c r="C5" s="462"/>
      <c r="D5" s="88"/>
      <c r="E5" s="448"/>
      <c r="F5" s="449"/>
      <c r="G5" s="449"/>
      <c r="H5" s="475"/>
      <c r="I5" s="476"/>
      <c r="J5" s="476"/>
      <c r="K5" s="476"/>
      <c r="L5" s="476"/>
      <c r="M5" s="476"/>
      <c r="N5" s="477"/>
      <c r="Q5" s="481"/>
      <c r="R5" s="482"/>
      <c r="S5" s="482"/>
      <c r="T5" s="483"/>
      <c r="U5" s="286"/>
      <c r="V5" s="227"/>
      <c r="W5" s="227"/>
      <c r="X5" s="287"/>
      <c r="Y5" s="286"/>
      <c r="Z5" s="227"/>
      <c r="AA5" s="227"/>
      <c r="AB5" s="485"/>
      <c r="AE5" s="10" t="s">
        <v>356</v>
      </c>
    </row>
    <row r="6" spans="2:93" ht="18" hidden="1" customHeight="1" outlineLevel="1" thickBot="1">
      <c r="B6" s="461"/>
      <c r="C6" s="462"/>
      <c r="D6" s="88"/>
      <c r="F6" s="12"/>
      <c r="Q6" s="445" t="s">
        <v>325</v>
      </c>
      <c r="R6" s="446"/>
      <c r="S6" s="446"/>
      <c r="T6" s="447"/>
      <c r="U6" s="282"/>
      <c r="V6" s="294"/>
      <c r="W6" s="294"/>
      <c r="X6" s="283"/>
      <c r="Y6" s="282"/>
      <c r="Z6" s="294"/>
      <c r="AA6" s="294"/>
      <c r="AB6" s="454"/>
      <c r="AE6" s="10" t="s">
        <v>347</v>
      </c>
      <c r="CH6" s="16"/>
    </row>
    <row r="7" spans="2:93" ht="18" hidden="1" customHeight="1" outlineLevel="1" thickBot="1">
      <c r="B7" s="461"/>
      <c r="C7" s="462"/>
      <c r="D7" s="88"/>
      <c r="E7" s="470" t="s">
        <v>272</v>
      </c>
      <c r="F7" s="471"/>
      <c r="G7" s="471"/>
      <c r="H7" s="472" t="str">
        <f>IF(日本計装工業会用!AG13="","管理表に記入",日本計装工業会用!AG13)</f>
        <v>管理表に記入</v>
      </c>
      <c r="I7" s="473"/>
      <c r="J7" s="473"/>
      <c r="K7" s="473"/>
      <c r="L7" s="473"/>
      <c r="M7" s="473"/>
      <c r="N7" s="474"/>
      <c r="Q7" s="481"/>
      <c r="R7" s="482"/>
      <c r="S7" s="482"/>
      <c r="T7" s="483"/>
      <c r="U7" s="286"/>
      <c r="V7" s="227"/>
      <c r="W7" s="227"/>
      <c r="X7" s="287"/>
      <c r="Y7" s="286"/>
      <c r="Z7" s="227"/>
      <c r="AA7" s="227"/>
      <c r="AB7" s="485"/>
      <c r="AG7" s="115"/>
      <c r="CH7" s="16"/>
    </row>
    <row r="8" spans="2:93" ht="18" hidden="1" customHeight="1" outlineLevel="1" thickBot="1">
      <c r="B8" s="461"/>
      <c r="C8" s="462"/>
      <c r="D8" s="88"/>
      <c r="E8" s="448"/>
      <c r="F8" s="449"/>
      <c r="G8" s="449"/>
      <c r="H8" s="475"/>
      <c r="I8" s="476"/>
      <c r="J8" s="476"/>
      <c r="K8" s="476"/>
      <c r="L8" s="476"/>
      <c r="M8" s="476"/>
      <c r="N8" s="477"/>
      <c r="Q8" s="445" t="s">
        <v>324</v>
      </c>
      <c r="R8" s="446"/>
      <c r="S8" s="446"/>
      <c r="T8" s="447"/>
      <c r="U8" s="282"/>
      <c r="V8" s="294"/>
      <c r="W8" s="294"/>
      <c r="X8" s="283"/>
      <c r="Y8" s="282"/>
      <c r="Z8" s="294"/>
      <c r="AA8" s="294"/>
      <c r="AB8" s="454"/>
      <c r="AE8" s="410" t="s">
        <v>332</v>
      </c>
      <c r="AF8" s="413" t="s">
        <v>337</v>
      </c>
      <c r="AG8" s="416" t="s">
        <v>272</v>
      </c>
      <c r="AH8" s="419" t="s">
        <v>273</v>
      </c>
      <c r="AI8" s="422" t="s">
        <v>274</v>
      </c>
      <c r="AJ8" s="425" t="s">
        <v>275</v>
      </c>
      <c r="AK8" s="523" t="s">
        <v>276</v>
      </c>
      <c r="AL8" s="524"/>
      <c r="AM8" s="524"/>
      <c r="AN8" s="525"/>
      <c r="AO8" s="526" t="s">
        <v>277</v>
      </c>
      <c r="AP8" s="398" t="s">
        <v>278</v>
      </c>
      <c r="AQ8" s="399"/>
      <c r="AR8" s="400"/>
      <c r="AS8" s="392" t="s">
        <v>195</v>
      </c>
      <c r="AT8" s="395" t="s">
        <v>279</v>
      </c>
      <c r="AU8" s="395" t="s">
        <v>280</v>
      </c>
      <c r="AV8" s="395" t="s">
        <v>281</v>
      </c>
      <c r="AW8" s="395" t="s">
        <v>282</v>
      </c>
      <c r="AX8" s="395" t="s">
        <v>283</v>
      </c>
      <c r="AY8" s="395" t="s">
        <v>5</v>
      </c>
      <c r="AZ8" s="392" t="s">
        <v>284</v>
      </c>
      <c r="BA8" s="401" t="s">
        <v>285</v>
      </c>
      <c r="BB8" s="532" t="s">
        <v>319</v>
      </c>
      <c r="BC8" s="532"/>
      <c r="BD8" s="532"/>
      <c r="BE8" s="532"/>
      <c r="BF8" s="532"/>
      <c r="BG8" s="532"/>
      <c r="BH8" s="532"/>
      <c r="BI8" s="533" t="s">
        <v>320</v>
      </c>
      <c r="BJ8" s="532"/>
      <c r="BK8" s="532"/>
      <c r="BL8" s="532"/>
      <c r="BM8" s="532"/>
      <c r="BN8" s="532"/>
      <c r="BO8" s="534"/>
      <c r="BP8" s="496" t="s">
        <v>286</v>
      </c>
      <c r="BQ8" s="497"/>
      <c r="BR8" s="497"/>
      <c r="BS8" s="498"/>
      <c r="BT8" s="499" t="s">
        <v>287</v>
      </c>
      <c r="BU8" s="354"/>
      <c r="BV8" s="354"/>
      <c r="BW8" s="354"/>
      <c r="BX8" s="500" t="s">
        <v>288</v>
      </c>
      <c r="BY8" s="354"/>
      <c r="BZ8" s="354"/>
      <c r="CA8" s="354"/>
      <c r="CB8" s="501"/>
      <c r="CC8" s="354" t="s">
        <v>289</v>
      </c>
      <c r="CD8" s="354"/>
      <c r="CE8" s="354"/>
      <c r="CF8" s="354"/>
      <c r="CG8" s="354"/>
      <c r="CH8" s="355"/>
      <c r="CI8" s="351" t="s">
        <v>354</v>
      </c>
      <c r="CK8" s="343" t="s">
        <v>290</v>
      </c>
      <c r="CL8" s="343"/>
      <c r="CM8" s="343"/>
      <c r="CN8" s="343"/>
      <c r="CO8" s="343"/>
    </row>
    <row r="9" spans="2:93" ht="18" hidden="1" customHeight="1" outlineLevel="1" thickBot="1">
      <c r="B9" s="461"/>
      <c r="C9" s="462"/>
      <c r="D9" s="88"/>
      <c r="Q9" s="448"/>
      <c r="R9" s="449"/>
      <c r="S9" s="449"/>
      <c r="T9" s="450"/>
      <c r="U9" s="451"/>
      <c r="V9" s="452"/>
      <c r="W9" s="452"/>
      <c r="X9" s="453"/>
      <c r="Y9" s="451"/>
      <c r="Z9" s="452"/>
      <c r="AA9" s="452"/>
      <c r="AB9" s="455"/>
      <c r="AE9" s="411"/>
      <c r="AF9" s="414"/>
      <c r="AG9" s="417"/>
      <c r="AH9" s="420"/>
      <c r="AI9" s="423"/>
      <c r="AJ9" s="426"/>
      <c r="AK9" s="407" t="s">
        <v>291</v>
      </c>
      <c r="AL9" s="490" t="s">
        <v>292</v>
      </c>
      <c r="AM9" s="490" t="s">
        <v>293</v>
      </c>
      <c r="AN9" s="493" t="s">
        <v>294</v>
      </c>
      <c r="AO9" s="527"/>
      <c r="AP9" s="529" t="s">
        <v>16</v>
      </c>
      <c r="AQ9" s="529" t="s">
        <v>128</v>
      </c>
      <c r="AR9" s="389" t="s">
        <v>18</v>
      </c>
      <c r="AS9" s="393"/>
      <c r="AT9" s="396"/>
      <c r="AU9" s="396"/>
      <c r="AV9" s="396"/>
      <c r="AW9" s="396"/>
      <c r="AX9" s="396"/>
      <c r="AY9" s="396"/>
      <c r="AZ9" s="393"/>
      <c r="BA9" s="402"/>
      <c r="BB9" s="404" t="s">
        <v>318</v>
      </c>
      <c r="BC9" s="368" t="s">
        <v>295</v>
      </c>
      <c r="BD9" s="369"/>
      <c r="BE9" s="374" t="s">
        <v>296</v>
      </c>
      <c r="BF9" s="377" t="s">
        <v>297</v>
      </c>
      <c r="BG9" s="378"/>
      <c r="BH9" s="383" t="s">
        <v>296</v>
      </c>
      <c r="BI9" s="386" t="s">
        <v>318</v>
      </c>
      <c r="BJ9" s="377" t="s">
        <v>295</v>
      </c>
      <c r="BK9" s="502"/>
      <c r="BL9" s="374" t="s">
        <v>296</v>
      </c>
      <c r="BM9" s="368" t="s">
        <v>297</v>
      </c>
      <c r="BN9" s="369"/>
      <c r="BO9" s="505" t="s">
        <v>296</v>
      </c>
      <c r="BP9" s="508" t="s">
        <v>298</v>
      </c>
      <c r="BQ9" s="511" t="s">
        <v>299</v>
      </c>
      <c r="BR9" s="514" t="s">
        <v>300</v>
      </c>
      <c r="BS9" s="517" t="s">
        <v>336</v>
      </c>
      <c r="BT9" s="520" t="s">
        <v>301</v>
      </c>
      <c r="BU9" s="345" t="s">
        <v>302</v>
      </c>
      <c r="BV9" s="345" t="s">
        <v>303</v>
      </c>
      <c r="BW9" s="362" t="s">
        <v>304</v>
      </c>
      <c r="BX9" s="365" t="s">
        <v>305</v>
      </c>
      <c r="BY9" s="345" t="s">
        <v>306</v>
      </c>
      <c r="BZ9" s="345" t="s">
        <v>307</v>
      </c>
      <c r="CA9" s="345" t="s">
        <v>308</v>
      </c>
      <c r="CB9" s="356" t="s">
        <v>309</v>
      </c>
      <c r="CC9" s="359" t="s">
        <v>310</v>
      </c>
      <c r="CD9" s="345" t="s">
        <v>311</v>
      </c>
      <c r="CE9" s="345" t="s">
        <v>312</v>
      </c>
      <c r="CF9" s="345" t="s">
        <v>313</v>
      </c>
      <c r="CG9" s="345" t="s">
        <v>314</v>
      </c>
      <c r="CH9" s="348" t="s">
        <v>315</v>
      </c>
      <c r="CI9" s="352"/>
      <c r="CK9" s="344" t="s">
        <v>333</v>
      </c>
      <c r="CL9" s="344" t="s">
        <v>334</v>
      </c>
      <c r="CM9" s="344" t="s">
        <v>335</v>
      </c>
      <c r="CN9" s="343" t="s">
        <v>316</v>
      </c>
      <c r="CO9" s="344" t="s">
        <v>317</v>
      </c>
    </row>
    <row r="10" spans="2:93" ht="18" hidden="1" customHeight="1" outlineLevel="1" thickBot="1">
      <c r="B10" s="463"/>
      <c r="C10" s="464"/>
      <c r="D10" s="88"/>
      <c r="Q10" s="9" t="s">
        <v>330</v>
      </c>
      <c r="AE10" s="411"/>
      <c r="AF10" s="414"/>
      <c r="AG10" s="417"/>
      <c r="AH10" s="420"/>
      <c r="AI10" s="423"/>
      <c r="AJ10" s="426"/>
      <c r="AK10" s="408"/>
      <c r="AL10" s="491"/>
      <c r="AM10" s="491"/>
      <c r="AN10" s="494"/>
      <c r="AO10" s="527"/>
      <c r="AP10" s="530"/>
      <c r="AQ10" s="530"/>
      <c r="AR10" s="390"/>
      <c r="AS10" s="393"/>
      <c r="AT10" s="396"/>
      <c r="AU10" s="396"/>
      <c r="AV10" s="396"/>
      <c r="AW10" s="396"/>
      <c r="AX10" s="396"/>
      <c r="AY10" s="396"/>
      <c r="AZ10" s="393"/>
      <c r="BA10" s="402"/>
      <c r="BB10" s="405"/>
      <c r="BC10" s="370"/>
      <c r="BD10" s="371"/>
      <c r="BE10" s="375"/>
      <c r="BF10" s="379"/>
      <c r="BG10" s="380"/>
      <c r="BH10" s="384"/>
      <c r="BI10" s="387"/>
      <c r="BJ10" s="379"/>
      <c r="BK10" s="503"/>
      <c r="BL10" s="375"/>
      <c r="BM10" s="370"/>
      <c r="BN10" s="371"/>
      <c r="BO10" s="506"/>
      <c r="BP10" s="509"/>
      <c r="BQ10" s="512"/>
      <c r="BR10" s="515"/>
      <c r="BS10" s="518"/>
      <c r="BT10" s="521"/>
      <c r="BU10" s="346"/>
      <c r="BV10" s="346"/>
      <c r="BW10" s="363"/>
      <c r="BX10" s="366"/>
      <c r="BY10" s="346"/>
      <c r="BZ10" s="346"/>
      <c r="CA10" s="346"/>
      <c r="CB10" s="357"/>
      <c r="CC10" s="360"/>
      <c r="CD10" s="346"/>
      <c r="CE10" s="346"/>
      <c r="CF10" s="346"/>
      <c r="CG10" s="346"/>
      <c r="CH10" s="349"/>
      <c r="CI10" s="352"/>
      <c r="CK10" s="343"/>
      <c r="CL10" s="343"/>
      <c r="CM10" s="343"/>
      <c r="CN10" s="343"/>
      <c r="CO10" s="344"/>
    </row>
    <row r="11" spans="2:93" ht="21.5" hidden="1" customHeight="1" outlineLevel="1">
      <c r="B11" s="227"/>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E11" s="411"/>
      <c r="AF11" s="414"/>
      <c r="AG11" s="417"/>
      <c r="AH11" s="420"/>
      <c r="AI11" s="423"/>
      <c r="AJ11" s="426"/>
      <c r="AK11" s="408"/>
      <c r="AL11" s="491"/>
      <c r="AM11" s="491"/>
      <c r="AN11" s="494"/>
      <c r="AO11" s="527"/>
      <c r="AP11" s="530"/>
      <c r="AQ11" s="530"/>
      <c r="AR11" s="390"/>
      <c r="AS11" s="393"/>
      <c r="AT11" s="396"/>
      <c r="AU11" s="396"/>
      <c r="AV11" s="396"/>
      <c r="AW11" s="396"/>
      <c r="AX11" s="396"/>
      <c r="AY11" s="396"/>
      <c r="AZ11" s="393"/>
      <c r="BA11" s="402"/>
      <c r="BB11" s="405"/>
      <c r="BC11" s="370"/>
      <c r="BD11" s="371"/>
      <c r="BE11" s="375"/>
      <c r="BF11" s="379"/>
      <c r="BG11" s="380"/>
      <c r="BH11" s="384"/>
      <c r="BI11" s="387"/>
      <c r="BJ11" s="379"/>
      <c r="BK11" s="503"/>
      <c r="BL11" s="375"/>
      <c r="BM11" s="370"/>
      <c r="BN11" s="371"/>
      <c r="BO11" s="506"/>
      <c r="BP11" s="509"/>
      <c r="BQ11" s="512"/>
      <c r="BR11" s="515"/>
      <c r="BS11" s="518"/>
      <c r="BT11" s="521"/>
      <c r="BU11" s="346"/>
      <c r="BV11" s="346"/>
      <c r="BW11" s="363"/>
      <c r="BX11" s="366"/>
      <c r="BY11" s="346"/>
      <c r="BZ11" s="346"/>
      <c r="CA11" s="346"/>
      <c r="CB11" s="357"/>
      <c r="CC11" s="360"/>
      <c r="CD11" s="346"/>
      <c r="CE11" s="346"/>
      <c r="CF11" s="346"/>
      <c r="CG11" s="346"/>
      <c r="CH11" s="349"/>
      <c r="CI11" s="352"/>
      <c r="CK11" s="343"/>
      <c r="CL11" s="343"/>
      <c r="CM11" s="343"/>
      <c r="CN11" s="343"/>
      <c r="CO11" s="344"/>
    </row>
    <row r="12" spans="2:93" ht="18" hidden="1" customHeight="1" outlineLevel="1" thickBot="1">
      <c r="B12" s="184" t="s">
        <v>46</v>
      </c>
      <c r="C12" s="90" t="s">
        <v>7</v>
      </c>
      <c r="D12" s="456" t="str">
        <f>IF('受講申込書(受講申込書式１)'!D10="","",'受講申込書(受講申込書式１)'!D10)</f>
        <v>ソウビ　イチロウ</v>
      </c>
      <c r="E12" s="457"/>
      <c r="F12" s="457"/>
      <c r="G12" s="457"/>
      <c r="H12" s="457"/>
      <c r="I12" s="457"/>
      <c r="J12" s="457"/>
      <c r="K12" s="457"/>
      <c r="L12" s="457"/>
      <c r="M12" s="457"/>
      <c r="N12" s="458"/>
      <c r="O12" s="185" t="s">
        <v>13</v>
      </c>
      <c r="P12" s="186"/>
      <c r="Q12" s="187"/>
      <c r="R12" s="231" t="str">
        <f>IF('受講申込書(受講申込書式１)'!R10="","",'受講申込書(受講申込書式１)'!R10)</f>
        <v>男</v>
      </c>
      <c r="S12" s="232"/>
      <c r="T12" s="232"/>
      <c r="U12" s="232"/>
      <c r="V12" s="232"/>
      <c r="W12" s="232"/>
      <c r="X12" s="232"/>
      <c r="Y12" s="232"/>
      <c r="Z12" s="232"/>
      <c r="AA12" s="232"/>
      <c r="AB12" s="233"/>
      <c r="AE12" s="412"/>
      <c r="AF12" s="415"/>
      <c r="AG12" s="418"/>
      <c r="AH12" s="421"/>
      <c r="AI12" s="424"/>
      <c r="AJ12" s="427"/>
      <c r="AK12" s="409"/>
      <c r="AL12" s="492"/>
      <c r="AM12" s="492"/>
      <c r="AN12" s="495"/>
      <c r="AO12" s="528"/>
      <c r="AP12" s="531"/>
      <c r="AQ12" s="531"/>
      <c r="AR12" s="391"/>
      <c r="AS12" s="394"/>
      <c r="AT12" s="397"/>
      <c r="AU12" s="397"/>
      <c r="AV12" s="397"/>
      <c r="AW12" s="397"/>
      <c r="AX12" s="397"/>
      <c r="AY12" s="397"/>
      <c r="AZ12" s="394"/>
      <c r="BA12" s="403"/>
      <c r="BB12" s="406"/>
      <c r="BC12" s="372"/>
      <c r="BD12" s="373"/>
      <c r="BE12" s="376"/>
      <c r="BF12" s="381"/>
      <c r="BG12" s="382"/>
      <c r="BH12" s="385"/>
      <c r="BI12" s="388"/>
      <c r="BJ12" s="381"/>
      <c r="BK12" s="504"/>
      <c r="BL12" s="376"/>
      <c r="BM12" s="372"/>
      <c r="BN12" s="373"/>
      <c r="BO12" s="507"/>
      <c r="BP12" s="510"/>
      <c r="BQ12" s="513"/>
      <c r="BR12" s="516"/>
      <c r="BS12" s="519"/>
      <c r="BT12" s="522"/>
      <c r="BU12" s="347"/>
      <c r="BV12" s="347"/>
      <c r="BW12" s="364"/>
      <c r="BX12" s="367"/>
      <c r="BY12" s="347"/>
      <c r="BZ12" s="347"/>
      <c r="CA12" s="347"/>
      <c r="CB12" s="358"/>
      <c r="CC12" s="361"/>
      <c r="CD12" s="347"/>
      <c r="CE12" s="347"/>
      <c r="CF12" s="347"/>
      <c r="CG12" s="347"/>
      <c r="CH12" s="350"/>
      <c r="CI12" s="353"/>
      <c r="CK12" s="343"/>
      <c r="CL12" s="343"/>
      <c r="CM12" s="343"/>
      <c r="CN12" s="343"/>
      <c r="CO12" s="344"/>
    </row>
    <row r="13" spans="2:93" ht="36" hidden="1" customHeight="1" outlineLevel="1" thickBot="1">
      <c r="B13" s="184"/>
      <c r="C13" s="90" t="s">
        <v>8</v>
      </c>
      <c r="D13" s="456" t="str">
        <f>IF('受講申込書(受講申込書式１)'!D11="","",'受講申込書(受講申込書式１)'!D11)</f>
        <v>装備　一郎</v>
      </c>
      <c r="E13" s="457"/>
      <c r="F13" s="457"/>
      <c r="G13" s="457"/>
      <c r="H13" s="457"/>
      <c r="I13" s="457"/>
      <c r="J13" s="457"/>
      <c r="K13" s="457"/>
      <c r="L13" s="457"/>
      <c r="M13" s="457"/>
      <c r="N13" s="458"/>
      <c r="O13" s="185" t="s">
        <v>14</v>
      </c>
      <c r="P13" s="186"/>
      <c r="Q13" s="187"/>
      <c r="R13" s="227">
        <f>IF('受講申込書(受講申込書式１)'!R11="","",'受講申込書(受講申込書式１)'!R11)</f>
        <v>1985</v>
      </c>
      <c r="S13" s="227"/>
      <c r="T13" s="9" t="s">
        <v>16</v>
      </c>
      <c r="U13" s="9">
        <f>IF('受講申込書(受講申込書式１)'!U11="","",'受講申込書(受講申込書式１)'!U11)</f>
        <v>10</v>
      </c>
      <c r="V13" s="9" t="s">
        <v>17</v>
      </c>
      <c r="W13" s="9">
        <f>IF('受講申込書(受講申込書式１)'!W11="","",'受講申込書(受講申込書式１)'!W11)</f>
        <v>1</v>
      </c>
      <c r="X13" s="9" t="s">
        <v>18</v>
      </c>
      <c r="Y13" s="9" t="s">
        <v>40</v>
      </c>
      <c r="AB13" s="58"/>
      <c r="AE13" s="83"/>
      <c r="AF13" s="84"/>
      <c r="AG13" s="124"/>
      <c r="AH13" s="116"/>
      <c r="AI13" s="130" t="str">
        <f>IF(D13="","",D13)</f>
        <v>装備　一郎</v>
      </c>
      <c r="AJ13" s="131" t="str">
        <f>IF(D12="","",D12)</f>
        <v>ソウビ　イチロウ</v>
      </c>
      <c r="AK13" s="117"/>
      <c r="AL13" s="118"/>
      <c r="AM13" s="118"/>
      <c r="AN13" s="119"/>
      <c r="AO13" s="91" t="str">
        <f>IF(R12="","",R12)</f>
        <v>男</v>
      </c>
      <c r="AP13" s="132">
        <f>IF(R13="","",R13)</f>
        <v>1985</v>
      </c>
      <c r="AQ13" s="132">
        <f>IF(U13="","",U13)</f>
        <v>10</v>
      </c>
      <c r="AR13" s="133">
        <f>IF(W13="","",W13)</f>
        <v>1</v>
      </c>
      <c r="AS13" s="134">
        <f>IF(F14="","",F14)</f>
        <v>2310015</v>
      </c>
      <c r="AT13" s="92" t="str">
        <f>IF(R14="","",R14)</f>
        <v>神奈川県</v>
      </c>
      <c r="AU13" s="135" t="str">
        <f>IF(F15="","",F15)</f>
        <v>横浜市中区本町○－△－□</v>
      </c>
      <c r="AV13" s="136" t="str">
        <f>IF(D16="","",D16)</f>
        <v>○○アパート△△△号室</v>
      </c>
      <c r="AW13" s="121" t="str">
        <f>IF(R16="","",R16)</f>
        <v>09012345678</v>
      </c>
      <c r="AX13" s="87" t="str">
        <f>IF(D23="","",D23)</f>
        <v>12345@keisosekou.co.jp</v>
      </c>
      <c r="AY13" s="137" t="str">
        <f>IF(D19="","",D19)</f>
        <v>株式会社　計装工業</v>
      </c>
      <c r="AZ13" s="137" t="str">
        <f>IF(R19="","",R19)</f>
        <v>東京支店 工事部 施工課</v>
      </c>
      <c r="BA13" s="110" t="s">
        <v>340</v>
      </c>
      <c r="BB13" s="93" t="str">
        <f>H42</f>
        <v>電気</v>
      </c>
      <c r="BC13" s="94">
        <f>'実務経験証明書(第1号様式)'!R20</f>
        <v>14</v>
      </c>
      <c r="BD13" s="95">
        <f>'実務経験証明書(第1号様式)'!U20</f>
        <v>1.0000000000000071</v>
      </c>
      <c r="BE13" s="96" t="str">
        <f>IF(BC13="","",IF(BC13&gt;=10,"OK","NG"))</f>
        <v>OK</v>
      </c>
      <c r="BF13" s="97">
        <f>'実務経験証明書(第1号様式)'!Z20</f>
        <v>4</v>
      </c>
      <c r="BG13" s="91">
        <f>'実務経験証明書(第1号様式)'!AC20</f>
        <v>9</v>
      </c>
      <c r="BH13" s="98" t="str">
        <f>IF(BF13="","",IF(BF13&gt;=3,"OK","NG"))</f>
        <v>OK</v>
      </c>
      <c r="BI13" s="93" t="str">
        <f>V42</f>
        <v/>
      </c>
      <c r="BJ13" s="94" t="str">
        <f>'実務経験証明書(第1号様式)'!R21</f>
        <v/>
      </c>
      <c r="BK13" s="95" t="str">
        <f>'実務経験証明書(第1号様式)'!U21</f>
        <v/>
      </c>
      <c r="BL13" s="99" t="str">
        <f>IF(BJ13="","",IF(BJ13&gt;=10,"OK","NG"))</f>
        <v/>
      </c>
      <c r="BM13" s="97" t="str">
        <f>'実務経験証明書(第1号様式)'!Z21</f>
        <v/>
      </c>
      <c r="BN13" s="91" t="str">
        <f>'実務経験証明書(第1号様式)'!AC21</f>
        <v/>
      </c>
      <c r="BO13" s="100" t="str">
        <f>IF(BM13="","",IF(BM13&gt;=3,"OK","NG"))</f>
        <v/>
      </c>
      <c r="BP13" s="93" t="str">
        <f>'資格等証明書(受講申込書式２)'!E18</f>
        <v/>
      </c>
      <c r="BQ13" s="95" t="str">
        <f>'資格等証明書(受講申込書式２)'!E19</f>
        <v/>
      </c>
      <c r="BR13" s="101" t="str">
        <f>IF(CN13&gt;=3,"✔","")</f>
        <v>✔</v>
      </c>
      <c r="BS13" s="100" t="str">
        <f>IF(AI13="","",IF(CO13&gt;=1,"OK","NG"))</f>
        <v>OK</v>
      </c>
      <c r="BT13" s="102" t="str">
        <f>IF(AI13="","",IF(CK13&gt;=1,"①OK","①NG"))</f>
        <v>①OK</v>
      </c>
      <c r="BU13" s="95" t="str">
        <f>'資格等証明書(受講申込書式２)'!E20</f>
        <v>✔</v>
      </c>
      <c r="BV13" s="95" t="str">
        <f>'資格等証明書(受講申込書式２)'!E21</f>
        <v/>
      </c>
      <c r="BW13" s="103" t="str">
        <f>'資格等証明書(受講申込書式２)'!E22</f>
        <v/>
      </c>
      <c r="BX13" s="104" t="str">
        <f>IF(AI13="","",IF(CL13&gt;=3,"②OK","②NG"))</f>
        <v>②OK</v>
      </c>
      <c r="BY13" s="95" t="str">
        <f>'資格等証明書(受講申込書式２)'!E23</f>
        <v>✔</v>
      </c>
      <c r="BZ13" s="95" t="str">
        <f>'資格等証明書(受講申込書式２)'!E24</f>
        <v>✔</v>
      </c>
      <c r="CA13" s="95" t="str">
        <f>'資格等証明書(受講申込書式２)'!E25</f>
        <v/>
      </c>
      <c r="CB13" s="105" t="str">
        <f>'資格等証明書(受講申込書式２)'!E26</f>
        <v>✔</v>
      </c>
      <c r="CC13" s="106" t="str">
        <f>IF(AI13="","",IF(CM13&gt;=3,"③OK","③NG"))</f>
        <v>③OK</v>
      </c>
      <c r="CD13" s="95" t="str">
        <f>'資格等証明書(受講申込書式２)'!E27</f>
        <v>✔</v>
      </c>
      <c r="CE13" s="95" t="str">
        <f>'資格等証明書(受講申込書式２)'!E28</f>
        <v>✔</v>
      </c>
      <c r="CF13" s="95" t="str">
        <f>'資格等証明書(受講申込書式２)'!E29</f>
        <v>✔</v>
      </c>
      <c r="CG13" s="95" t="str">
        <f>'資格等証明書(受講申込書式２)'!E30</f>
        <v/>
      </c>
      <c r="CH13" s="107" t="str">
        <f>'資格等証明書(受講申込書式２)'!E31</f>
        <v/>
      </c>
      <c r="CI13" s="138"/>
      <c r="CK13" s="108">
        <f>COUNTIF(BU13:BW13,"✔")</f>
        <v>1</v>
      </c>
      <c r="CL13" s="108">
        <f>COUNTIF(BY13:CB13,"✔")</f>
        <v>3</v>
      </c>
      <c r="CM13" s="108">
        <f>COUNTIF(CD13:CH13,"✔")</f>
        <v>3</v>
      </c>
      <c r="CN13" s="108">
        <f>COUNTIF(BT13:CH13,"①OK")+COUNTIF(BT13:CH13,"②OK")+COUNTIF(BT13:CH13,"③OK")</f>
        <v>3</v>
      </c>
      <c r="CO13" s="108">
        <f>COUNTIF(BP13:BR13,"✔")</f>
        <v>1</v>
      </c>
    </row>
    <row r="14" spans="2:93" ht="18" hidden="1" customHeight="1" outlineLevel="1">
      <c r="B14" s="184"/>
      <c r="C14" s="170" t="s">
        <v>9</v>
      </c>
      <c r="D14" s="163" t="s">
        <v>12</v>
      </c>
      <c r="E14" s="163"/>
      <c r="F14" s="434">
        <f>IF('受講申込書(受講申込書式１)'!F12="","",'受講申込書(受講申込書式１)'!F12)</f>
        <v>2310015</v>
      </c>
      <c r="G14" s="434"/>
      <c r="H14" s="434"/>
      <c r="I14" s="434"/>
      <c r="J14" s="434"/>
      <c r="K14" s="434"/>
      <c r="L14" s="434"/>
      <c r="M14" s="434"/>
      <c r="N14" s="434"/>
      <c r="O14" s="153" t="s">
        <v>15</v>
      </c>
      <c r="P14" s="153"/>
      <c r="Q14" s="153"/>
      <c r="R14" s="435" t="str">
        <f>IF('受講申込書(受講申込書式１)'!R12="","",'受講申込書(受講申込書式１)'!R12)</f>
        <v>神奈川県</v>
      </c>
      <c r="S14" s="435"/>
      <c r="T14" s="435"/>
      <c r="U14" s="435"/>
      <c r="V14" s="435"/>
      <c r="W14" s="435"/>
      <c r="X14" s="435"/>
      <c r="Y14" s="435"/>
      <c r="Z14" s="435"/>
      <c r="AA14" s="435"/>
      <c r="AB14" s="435"/>
      <c r="AE14" s="10" t="s">
        <v>357</v>
      </c>
      <c r="AG14" s="10" t="s">
        <v>357</v>
      </c>
      <c r="CH14" s="16"/>
    </row>
    <row r="15" spans="2:93" ht="35.5" hidden="1" customHeight="1" outlineLevel="1">
      <c r="B15" s="184"/>
      <c r="C15" s="171"/>
      <c r="D15" s="161" t="s">
        <v>20</v>
      </c>
      <c r="E15" s="162"/>
      <c r="F15" s="436" t="str">
        <f>IF('受講申込書(受講申込書式１)'!F13="","",'受講申込書(受講申込書式１)'!F13)</f>
        <v>横浜市中区本町○－△－□</v>
      </c>
      <c r="G15" s="436"/>
      <c r="H15" s="436"/>
      <c r="I15" s="436"/>
      <c r="J15" s="436"/>
      <c r="K15" s="436"/>
      <c r="L15" s="436"/>
      <c r="M15" s="436"/>
      <c r="N15" s="436"/>
      <c r="O15" s="436"/>
      <c r="P15" s="436"/>
      <c r="Q15" s="436"/>
      <c r="R15" s="436"/>
      <c r="S15" s="436"/>
      <c r="T15" s="436"/>
      <c r="U15" s="436"/>
      <c r="V15" s="436"/>
      <c r="W15" s="436"/>
      <c r="X15" s="436"/>
      <c r="Y15" s="436"/>
      <c r="Z15" s="436"/>
      <c r="AA15" s="436"/>
      <c r="AB15" s="436"/>
      <c r="AE15" s="120" t="s">
        <v>358</v>
      </c>
      <c r="AG15" s="120" t="s">
        <v>359</v>
      </c>
      <c r="AH15" s="112"/>
      <c r="CH15" s="16"/>
    </row>
    <row r="16" spans="2:93" ht="18" hidden="1" customHeight="1" outlineLevel="1">
      <c r="B16" s="184"/>
      <c r="C16" s="170" t="s">
        <v>19</v>
      </c>
      <c r="D16" s="439" t="str">
        <f>IF('受講申込書(受講申込書式１)'!D14="","",'受講申込書(受講申込書式１)'!D14)</f>
        <v>○○アパート△△△号室</v>
      </c>
      <c r="E16" s="440"/>
      <c r="F16" s="440"/>
      <c r="G16" s="440"/>
      <c r="H16" s="440"/>
      <c r="I16" s="440"/>
      <c r="J16" s="440"/>
      <c r="K16" s="440"/>
      <c r="L16" s="440"/>
      <c r="M16" s="440"/>
      <c r="N16" s="441"/>
      <c r="O16" s="154" t="s">
        <v>21</v>
      </c>
      <c r="P16" s="155"/>
      <c r="Q16" s="156"/>
      <c r="R16" s="437" t="str">
        <f>IF('受講申込書(受講申込書式１)'!R14="","",'受講申込書(受講申込書式１)'!R14)</f>
        <v>09012345678</v>
      </c>
      <c r="S16" s="437"/>
      <c r="T16" s="437"/>
      <c r="U16" s="437"/>
      <c r="V16" s="437"/>
      <c r="W16" s="437"/>
      <c r="X16" s="437"/>
      <c r="Y16" s="437"/>
      <c r="Z16" s="437"/>
      <c r="AA16" s="437"/>
      <c r="AB16" s="438"/>
      <c r="AD16" s="12"/>
      <c r="AJ16" s="12"/>
      <c r="BC16" s="89"/>
      <c r="BD16" s="89"/>
      <c r="BE16" s="89"/>
      <c r="BF16" s="89"/>
      <c r="BG16" s="89"/>
      <c r="BH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row>
    <row r="17" spans="2:28" hidden="1" outlineLevel="1">
      <c r="B17" s="184"/>
      <c r="C17" s="171"/>
      <c r="D17" s="442"/>
      <c r="E17" s="443"/>
      <c r="F17" s="443"/>
      <c r="G17" s="443"/>
      <c r="H17" s="443"/>
      <c r="I17" s="443"/>
      <c r="J17" s="443"/>
      <c r="K17" s="443"/>
      <c r="L17" s="443"/>
      <c r="M17" s="443"/>
      <c r="N17" s="444"/>
      <c r="O17" s="157"/>
      <c r="P17" s="158"/>
      <c r="Q17" s="159"/>
      <c r="R17" s="247" t="s">
        <v>41</v>
      </c>
      <c r="S17" s="247"/>
      <c r="T17" s="247"/>
      <c r="U17" s="247"/>
      <c r="V17" s="247"/>
      <c r="W17" s="247"/>
      <c r="X17" s="247"/>
      <c r="Y17" s="247"/>
      <c r="Z17" s="247"/>
      <c r="AA17" s="247"/>
      <c r="AB17" s="248"/>
    </row>
    <row r="18" spans="2:28" ht="36" hidden="1" customHeight="1" outlineLevel="1">
      <c r="B18" s="184" t="s">
        <v>4</v>
      </c>
      <c r="C18" s="80" t="s">
        <v>7</v>
      </c>
      <c r="D18" s="431" t="str">
        <f>IF('受講申込書(受講申込書式１)'!D16="","",'受講申込書(受講申込書式１)'!D16)</f>
        <v>ｶﾌﾞｼｷｶﾞｲｼｬ　ｹｲｿｳｺｳｷﾞｮｳ</v>
      </c>
      <c r="E18" s="432"/>
      <c r="F18" s="432"/>
      <c r="G18" s="432"/>
      <c r="H18" s="432"/>
      <c r="I18" s="432"/>
      <c r="J18" s="432"/>
      <c r="K18" s="432"/>
      <c r="L18" s="432"/>
      <c r="M18" s="432"/>
      <c r="N18" s="433"/>
      <c r="O18" s="185" t="s">
        <v>7</v>
      </c>
      <c r="P18" s="186"/>
      <c r="Q18" s="187"/>
      <c r="R18" s="431" t="str">
        <f>IF('受講申込書(受講申込書式１)'!R16="","",'受講申込書(受講申込書式１)'!R16)</f>
        <v>ﾄｳｷｮｳｼﾃﾝ ｺｳｼﾞﾌﾞ ｾｺｳｶ</v>
      </c>
      <c r="S18" s="432"/>
      <c r="T18" s="432"/>
      <c r="U18" s="432"/>
      <c r="V18" s="432"/>
      <c r="W18" s="432"/>
      <c r="X18" s="432"/>
      <c r="Y18" s="432"/>
      <c r="Z18" s="432"/>
      <c r="AA18" s="432"/>
      <c r="AB18" s="433"/>
    </row>
    <row r="19" spans="2:28" ht="36" hidden="1" customHeight="1" outlineLevel="1">
      <c r="B19" s="184"/>
      <c r="C19" s="80" t="s">
        <v>5</v>
      </c>
      <c r="D19" s="431" t="str">
        <f>IF('受講申込書(受講申込書式１)'!D17="","",'受講申込書(受講申込書式１)'!D17)</f>
        <v>株式会社　計装工業</v>
      </c>
      <c r="E19" s="432"/>
      <c r="F19" s="432"/>
      <c r="G19" s="432"/>
      <c r="H19" s="432"/>
      <c r="I19" s="432"/>
      <c r="J19" s="432"/>
      <c r="K19" s="432"/>
      <c r="L19" s="432"/>
      <c r="M19" s="432"/>
      <c r="N19" s="433"/>
      <c r="O19" s="185" t="s">
        <v>22</v>
      </c>
      <c r="P19" s="186"/>
      <c r="Q19" s="187"/>
      <c r="R19" s="431" t="str">
        <f>IF('受講申込書(受講申込書式１)'!R17="","",'受講申込書(受講申込書式１)'!R17)</f>
        <v>東京支店 工事部 施工課</v>
      </c>
      <c r="S19" s="432"/>
      <c r="T19" s="432"/>
      <c r="U19" s="432"/>
      <c r="V19" s="432"/>
      <c r="W19" s="432"/>
      <c r="X19" s="432"/>
      <c r="Y19" s="432"/>
      <c r="Z19" s="432"/>
      <c r="AA19" s="432"/>
      <c r="AB19" s="433"/>
    </row>
    <row r="20" spans="2:28" hidden="1" outlineLevel="1">
      <c r="B20" s="184"/>
      <c r="C20" s="170" t="s">
        <v>9</v>
      </c>
      <c r="D20" s="163" t="s">
        <v>12</v>
      </c>
      <c r="E20" s="163"/>
      <c r="F20" s="434">
        <f>IF('受講申込書(受講申込書式１)'!F18="","",'受講申込書(受講申込書式１)'!F18)</f>
        <v>1000031</v>
      </c>
      <c r="G20" s="434"/>
      <c r="H20" s="434"/>
      <c r="I20" s="434"/>
      <c r="J20" s="434"/>
      <c r="K20" s="434"/>
      <c r="L20" s="434"/>
      <c r="M20" s="434"/>
      <c r="N20" s="434"/>
      <c r="O20" s="153" t="s">
        <v>15</v>
      </c>
      <c r="P20" s="153"/>
      <c r="Q20" s="153"/>
      <c r="R20" s="435" t="str">
        <f>IF('受講申込書(受講申込書式１)'!R18="","",'受講申込書(受講申込書式１)'!R18)</f>
        <v>東京都</v>
      </c>
      <c r="S20" s="435"/>
      <c r="T20" s="435"/>
      <c r="U20" s="435"/>
      <c r="V20" s="435"/>
      <c r="W20" s="435"/>
      <c r="X20" s="435"/>
      <c r="Y20" s="435"/>
      <c r="Z20" s="435"/>
      <c r="AA20" s="435"/>
      <c r="AB20" s="435"/>
    </row>
    <row r="21" spans="2:28" ht="36" hidden="1" customHeight="1" outlineLevel="1">
      <c r="B21" s="184"/>
      <c r="C21" s="171"/>
      <c r="D21" s="161" t="s">
        <v>20</v>
      </c>
      <c r="E21" s="162"/>
      <c r="F21" s="436" t="str">
        <f>IF('受講申込書(受講申込書式１)'!F19="","",'受講申込書(受講申込書式１)'!F19)</f>
        <v>千代田区東神田○－△－□</v>
      </c>
      <c r="G21" s="436"/>
      <c r="H21" s="436"/>
      <c r="I21" s="436"/>
      <c r="J21" s="436"/>
      <c r="K21" s="436"/>
      <c r="L21" s="436"/>
      <c r="M21" s="436"/>
      <c r="N21" s="436"/>
      <c r="O21" s="436"/>
      <c r="P21" s="436"/>
      <c r="Q21" s="436"/>
      <c r="R21" s="436"/>
      <c r="S21" s="436"/>
      <c r="T21" s="436"/>
      <c r="U21" s="436"/>
      <c r="V21" s="436"/>
      <c r="W21" s="436"/>
      <c r="X21" s="436"/>
      <c r="Y21" s="436"/>
      <c r="Z21" s="436"/>
      <c r="AA21" s="436"/>
      <c r="AB21" s="436"/>
    </row>
    <row r="22" spans="2:28" hidden="1" outlineLevel="1">
      <c r="B22" s="184"/>
      <c r="C22" s="80" t="s">
        <v>3</v>
      </c>
      <c r="D22" s="278" t="str">
        <f>IF('受講申込書(受講申込書式１)'!D20="","",'受講申込書(受講申込書式１)'!D20)</f>
        <v>○△ビル</v>
      </c>
      <c r="E22" s="279"/>
      <c r="F22" s="279"/>
      <c r="G22" s="279"/>
      <c r="H22" s="279"/>
      <c r="I22" s="279"/>
      <c r="J22" s="279"/>
      <c r="K22" s="279"/>
      <c r="L22" s="279"/>
      <c r="M22" s="279"/>
      <c r="N22" s="280"/>
      <c r="O22" s="188" t="s">
        <v>21</v>
      </c>
      <c r="P22" s="189"/>
      <c r="Q22" s="190"/>
      <c r="R22" s="437" t="str">
        <f>IF('受講申込書(受講申込書式１)'!R20="","",'受講申込書(受講申込書式１)'!R20)</f>
        <v>0312345678</v>
      </c>
      <c r="S22" s="437"/>
      <c r="T22" s="437"/>
      <c r="U22" s="437"/>
      <c r="V22" s="437"/>
      <c r="W22" s="437"/>
      <c r="X22" s="437"/>
      <c r="Y22" s="437"/>
      <c r="Z22" s="437"/>
      <c r="AA22" s="437"/>
      <c r="AB22" s="438"/>
    </row>
    <row r="23" spans="2:28" hidden="1" outlineLevel="1">
      <c r="B23" s="79" t="s">
        <v>10</v>
      </c>
      <c r="C23" s="80" t="s">
        <v>11</v>
      </c>
      <c r="D23" s="428" t="str">
        <f>IF('受講申込書(受講申込書式１)'!D21="","",'受講申込書(受講申込書式１)'!D21)</f>
        <v>12345@keisosekou.co.jp</v>
      </c>
      <c r="E23" s="232"/>
      <c r="F23" s="232"/>
      <c r="G23" s="232"/>
      <c r="H23" s="232"/>
      <c r="I23" s="232"/>
      <c r="J23" s="232"/>
      <c r="K23" s="232"/>
      <c r="L23" s="232"/>
      <c r="M23" s="232"/>
      <c r="N23" s="232"/>
      <c r="O23" s="232"/>
      <c r="P23" s="232"/>
      <c r="Q23" s="232"/>
      <c r="R23" s="429" t="s">
        <v>42</v>
      </c>
      <c r="S23" s="429"/>
      <c r="T23" s="429"/>
      <c r="U23" s="429"/>
      <c r="V23" s="429"/>
      <c r="W23" s="429"/>
      <c r="X23" s="429"/>
      <c r="Y23" s="429"/>
      <c r="Z23" s="429"/>
      <c r="AA23" s="429"/>
      <c r="AB23" s="430"/>
    </row>
    <row r="24" spans="2:28" hidden="1" outlineLevel="1">
      <c r="B24" s="154" t="s">
        <v>328</v>
      </c>
      <c r="C24" s="156"/>
      <c r="D24" s="32"/>
      <c r="E24" s="86" t="str">
        <f>IF(BP13="","",BP13)</f>
        <v/>
      </c>
      <c r="F24" s="249" t="s">
        <v>100</v>
      </c>
      <c r="G24" s="250"/>
      <c r="H24" s="250"/>
      <c r="I24" s="250"/>
      <c r="J24" s="250"/>
      <c r="K24" s="250"/>
      <c r="L24" s="250"/>
      <c r="M24" s="250"/>
      <c r="N24" s="250"/>
      <c r="O24" s="250"/>
      <c r="P24" s="250"/>
      <c r="Q24" s="250"/>
      <c r="R24" s="250"/>
      <c r="S24" s="250"/>
      <c r="T24" s="250"/>
      <c r="U24" s="250"/>
      <c r="V24" s="250"/>
      <c r="W24" s="250"/>
      <c r="X24" s="250"/>
      <c r="Y24" s="250"/>
      <c r="Z24" s="250"/>
      <c r="AA24" s="250"/>
      <c r="AB24" s="251"/>
    </row>
    <row r="25" spans="2:28" hidden="1" outlineLevel="1">
      <c r="B25" s="215"/>
      <c r="C25" s="216"/>
      <c r="D25" s="78"/>
      <c r="E25" s="86" t="str">
        <f>IF(BQ13="","",BQ13)</f>
        <v/>
      </c>
      <c r="F25" s="197" t="s">
        <v>23</v>
      </c>
      <c r="G25" s="198"/>
      <c r="H25" s="198"/>
      <c r="I25" s="198"/>
      <c r="J25" s="198"/>
      <c r="K25" s="198"/>
      <c r="L25" s="198"/>
      <c r="M25" s="198"/>
      <c r="N25" s="198"/>
      <c r="O25" s="198"/>
      <c r="P25" s="198"/>
      <c r="Q25" s="198"/>
      <c r="R25" s="198"/>
      <c r="S25" s="198"/>
      <c r="T25" s="198"/>
      <c r="U25" s="198"/>
      <c r="V25" s="198"/>
      <c r="W25" s="198"/>
      <c r="X25" s="198"/>
      <c r="Y25" s="198"/>
      <c r="Z25" s="198"/>
      <c r="AA25" s="198"/>
      <c r="AB25" s="199"/>
    </row>
    <row r="26" spans="2:28" hidden="1" outlineLevel="1">
      <c r="B26" s="215"/>
      <c r="C26" s="216"/>
      <c r="D26" s="78"/>
      <c r="E26" s="86" t="str">
        <f>IF(BR13="","",BR13)</f>
        <v>✔</v>
      </c>
      <c r="F26" s="197" t="s">
        <v>204</v>
      </c>
      <c r="G26" s="198"/>
      <c r="H26" s="198"/>
      <c r="I26" s="198"/>
      <c r="J26" s="198"/>
      <c r="K26" s="198"/>
      <c r="L26" s="198"/>
      <c r="M26" s="198"/>
      <c r="N26" s="198"/>
      <c r="O26" s="198"/>
      <c r="P26" s="198"/>
      <c r="Q26" s="198"/>
      <c r="R26" s="198"/>
      <c r="S26" s="198"/>
      <c r="T26" s="198"/>
      <c r="U26" s="198"/>
      <c r="V26" s="198"/>
      <c r="W26" s="198"/>
      <c r="X26" s="198"/>
      <c r="Y26" s="198"/>
      <c r="Z26" s="198"/>
      <c r="AA26" s="198"/>
      <c r="AB26" s="199"/>
    </row>
    <row r="27" spans="2:28" hidden="1" outlineLevel="1">
      <c r="B27" s="215"/>
      <c r="C27" s="216"/>
      <c r="D27" s="194"/>
      <c r="E27" s="195"/>
      <c r="F27" s="195"/>
      <c r="G27" s="176" t="s">
        <v>6</v>
      </c>
      <c r="H27" s="176"/>
      <c r="I27" s="176"/>
      <c r="J27" s="176"/>
      <c r="K27" s="176"/>
      <c r="L27" s="176"/>
      <c r="M27" s="176"/>
      <c r="N27" s="176"/>
      <c r="O27" s="176"/>
      <c r="P27" s="176"/>
      <c r="Q27" s="176"/>
      <c r="R27" s="176"/>
      <c r="S27" s="176"/>
      <c r="T27" s="176"/>
      <c r="U27" s="176"/>
      <c r="V27" s="176"/>
      <c r="W27" s="176"/>
      <c r="X27" s="176"/>
      <c r="Y27" s="176"/>
      <c r="Z27" s="176"/>
      <c r="AA27" s="176"/>
      <c r="AB27" s="177"/>
    </row>
    <row r="28" spans="2:28" hidden="1" outlineLevel="1">
      <c r="B28" s="215"/>
      <c r="C28" s="216"/>
      <c r="D28" s="194"/>
      <c r="E28" s="195"/>
      <c r="F28" s="195"/>
      <c r="G28" s="196"/>
      <c r="H28" s="86" t="str">
        <f>IF(BU13="","",BU13)</f>
        <v>✔</v>
      </c>
      <c r="I28" s="175" t="s">
        <v>24</v>
      </c>
      <c r="J28" s="176"/>
      <c r="K28" s="176"/>
      <c r="L28" s="176"/>
      <c r="M28" s="176"/>
      <c r="N28" s="176"/>
      <c r="O28" s="176"/>
      <c r="P28" s="176"/>
      <c r="Q28" s="176"/>
      <c r="R28" s="176"/>
      <c r="S28" s="176"/>
      <c r="T28" s="176"/>
      <c r="U28" s="176"/>
      <c r="V28" s="176"/>
      <c r="W28" s="206"/>
      <c r="X28" s="206"/>
      <c r="Y28" s="206"/>
      <c r="Z28" s="206"/>
      <c r="AA28" s="206"/>
      <c r="AB28" s="207"/>
    </row>
    <row r="29" spans="2:28" hidden="1" outlineLevel="1">
      <c r="B29" s="215"/>
      <c r="C29" s="216"/>
      <c r="D29" s="194"/>
      <c r="E29" s="195"/>
      <c r="F29" s="195"/>
      <c r="G29" s="196"/>
      <c r="H29" s="86" t="str">
        <f>IF(BV13="","",BV13)</f>
        <v/>
      </c>
      <c r="I29" s="175" t="s">
        <v>25</v>
      </c>
      <c r="J29" s="176"/>
      <c r="K29" s="176"/>
      <c r="L29" s="176"/>
      <c r="M29" s="176"/>
      <c r="N29" s="176"/>
      <c r="O29" s="176"/>
      <c r="P29" s="176"/>
      <c r="Q29" s="176"/>
      <c r="R29" s="176"/>
      <c r="S29" s="176"/>
      <c r="T29" s="176"/>
      <c r="U29" s="176"/>
      <c r="V29" s="176"/>
      <c r="W29" s="206"/>
      <c r="X29" s="206"/>
      <c r="Y29" s="206"/>
      <c r="Z29" s="206"/>
      <c r="AA29" s="206"/>
      <c r="AB29" s="207"/>
    </row>
    <row r="30" spans="2:28" hidden="1" outlineLevel="1">
      <c r="B30" s="215"/>
      <c r="C30" s="216"/>
      <c r="D30" s="194"/>
      <c r="E30" s="195"/>
      <c r="F30" s="195"/>
      <c r="G30" s="196"/>
      <c r="H30" s="86" t="str">
        <f>IF(BW13="","",BW13)</f>
        <v/>
      </c>
      <c r="I30" s="175" t="s">
        <v>26</v>
      </c>
      <c r="J30" s="176"/>
      <c r="K30" s="176"/>
      <c r="L30" s="176"/>
      <c r="M30" s="176"/>
      <c r="N30" s="176"/>
      <c r="O30" s="176"/>
      <c r="P30" s="176"/>
      <c r="Q30" s="176"/>
      <c r="R30" s="176"/>
      <c r="S30" s="176"/>
      <c r="T30" s="176"/>
      <c r="U30" s="176"/>
      <c r="V30" s="176"/>
      <c r="W30" s="176"/>
      <c r="X30" s="176"/>
      <c r="Y30" s="176"/>
      <c r="Z30" s="176"/>
      <c r="AA30" s="176"/>
      <c r="AB30" s="177"/>
    </row>
    <row r="31" spans="2:28" hidden="1" outlineLevel="1">
      <c r="B31" s="215"/>
      <c r="C31" s="216"/>
      <c r="D31" s="194"/>
      <c r="E31" s="195"/>
      <c r="F31" s="195"/>
      <c r="G31" s="176" t="s">
        <v>32</v>
      </c>
      <c r="H31" s="176"/>
      <c r="I31" s="176"/>
      <c r="J31" s="176"/>
      <c r="K31" s="176"/>
      <c r="L31" s="176"/>
      <c r="M31" s="176"/>
      <c r="N31" s="176"/>
      <c r="O31" s="176"/>
      <c r="P31" s="176"/>
      <c r="Q31" s="176"/>
      <c r="R31" s="176"/>
      <c r="S31" s="176"/>
      <c r="T31" s="176"/>
      <c r="U31" s="176"/>
      <c r="V31" s="176"/>
      <c r="W31" s="176"/>
      <c r="X31" s="176"/>
      <c r="Y31" s="176"/>
      <c r="Z31" s="176"/>
      <c r="AA31" s="176"/>
      <c r="AB31" s="177"/>
    </row>
    <row r="32" spans="2:28" hidden="1" outlineLevel="1">
      <c r="B32" s="215"/>
      <c r="C32" s="216"/>
      <c r="D32" s="208"/>
      <c r="E32" s="209"/>
      <c r="F32" s="209"/>
      <c r="G32" s="210"/>
      <c r="H32" s="86" t="str">
        <f>IF(BY13="","",BY13)</f>
        <v>✔</v>
      </c>
      <c r="I32" s="175" t="s">
        <v>27</v>
      </c>
      <c r="J32" s="176"/>
      <c r="K32" s="176"/>
      <c r="L32" s="176"/>
      <c r="M32" s="176"/>
      <c r="N32" s="176"/>
      <c r="O32" s="176"/>
      <c r="P32" s="176"/>
      <c r="Q32" s="176"/>
      <c r="R32" s="176"/>
      <c r="S32" s="176"/>
      <c r="T32" s="176"/>
      <c r="U32" s="176"/>
      <c r="V32" s="176"/>
      <c r="W32" s="206"/>
      <c r="X32" s="206"/>
      <c r="Y32" s="206"/>
      <c r="Z32" s="206"/>
      <c r="AA32" s="206"/>
      <c r="AB32" s="207"/>
    </row>
    <row r="33" spans="2:28" hidden="1" outlineLevel="1">
      <c r="B33" s="215"/>
      <c r="C33" s="216"/>
      <c r="D33" s="208"/>
      <c r="E33" s="209"/>
      <c r="F33" s="209"/>
      <c r="G33" s="210"/>
      <c r="H33" s="86" t="str">
        <f>IF(BZ13="","",BZ13)</f>
        <v>✔</v>
      </c>
      <c r="I33" s="175" t="s">
        <v>28</v>
      </c>
      <c r="J33" s="176"/>
      <c r="K33" s="176"/>
      <c r="L33" s="176"/>
      <c r="M33" s="176"/>
      <c r="N33" s="176"/>
      <c r="O33" s="176"/>
      <c r="P33" s="176"/>
      <c r="Q33" s="176"/>
      <c r="R33" s="176"/>
      <c r="S33" s="176"/>
      <c r="T33" s="176"/>
      <c r="U33" s="176"/>
      <c r="V33" s="176"/>
      <c r="W33" s="206"/>
      <c r="X33" s="206"/>
      <c r="Y33" s="206"/>
      <c r="Z33" s="206"/>
      <c r="AA33" s="206"/>
      <c r="AB33" s="207"/>
    </row>
    <row r="34" spans="2:28" hidden="1" outlineLevel="1">
      <c r="B34" s="215"/>
      <c r="C34" s="216"/>
      <c r="D34" s="208"/>
      <c r="E34" s="209"/>
      <c r="F34" s="209"/>
      <c r="G34" s="210"/>
      <c r="H34" s="86" t="str">
        <f>IF(CA13="","",CA13)</f>
        <v/>
      </c>
      <c r="I34" s="175" t="s">
        <v>29</v>
      </c>
      <c r="J34" s="176"/>
      <c r="K34" s="176"/>
      <c r="L34" s="176"/>
      <c r="M34" s="176"/>
      <c r="N34" s="176"/>
      <c r="O34" s="176"/>
      <c r="P34" s="176"/>
      <c r="Q34" s="176"/>
      <c r="R34" s="176"/>
      <c r="S34" s="176"/>
      <c r="T34" s="176"/>
      <c r="U34" s="176"/>
      <c r="V34" s="176"/>
      <c r="W34" s="176"/>
      <c r="X34" s="176"/>
      <c r="Y34" s="176"/>
      <c r="Z34" s="176"/>
      <c r="AA34" s="176"/>
      <c r="AB34" s="177"/>
    </row>
    <row r="35" spans="2:28" hidden="1" outlineLevel="1">
      <c r="B35" s="215"/>
      <c r="C35" s="216"/>
      <c r="D35" s="208"/>
      <c r="E35" s="209"/>
      <c r="F35" s="209"/>
      <c r="G35" s="210"/>
      <c r="H35" s="86" t="str">
        <f>IF(CB13="","",CB13)</f>
        <v>✔</v>
      </c>
      <c r="I35" s="175" t="s">
        <v>30</v>
      </c>
      <c r="J35" s="176"/>
      <c r="K35" s="176"/>
      <c r="L35" s="176"/>
      <c r="M35" s="176"/>
      <c r="N35" s="176"/>
      <c r="O35" s="176"/>
      <c r="P35" s="176"/>
      <c r="Q35" s="176"/>
      <c r="R35" s="176"/>
      <c r="S35" s="176"/>
      <c r="T35" s="176"/>
      <c r="U35" s="176"/>
      <c r="V35" s="176"/>
      <c r="W35" s="176"/>
      <c r="X35" s="176"/>
      <c r="Y35" s="176"/>
      <c r="Z35" s="176"/>
      <c r="AA35" s="176"/>
      <c r="AB35" s="177"/>
    </row>
    <row r="36" spans="2:28" hidden="1" outlineLevel="1">
      <c r="B36" s="215"/>
      <c r="C36" s="216"/>
      <c r="D36" s="194"/>
      <c r="E36" s="195"/>
      <c r="F36" s="195"/>
      <c r="G36" s="176" t="s">
        <v>31</v>
      </c>
      <c r="H36" s="176"/>
      <c r="I36" s="176"/>
      <c r="J36" s="176"/>
      <c r="K36" s="176"/>
      <c r="L36" s="176"/>
      <c r="M36" s="176"/>
      <c r="N36" s="176"/>
      <c r="O36" s="176"/>
      <c r="P36" s="176"/>
      <c r="Q36" s="176"/>
      <c r="R36" s="176"/>
      <c r="S36" s="176"/>
      <c r="T36" s="176"/>
      <c r="U36" s="176"/>
      <c r="V36" s="176"/>
      <c r="W36" s="176"/>
      <c r="X36" s="176"/>
      <c r="Y36" s="176"/>
      <c r="Z36" s="176"/>
      <c r="AA36" s="176"/>
      <c r="AB36" s="177"/>
    </row>
    <row r="37" spans="2:28" hidden="1" outlineLevel="1">
      <c r="B37" s="215"/>
      <c r="C37" s="216"/>
      <c r="D37" s="194"/>
      <c r="E37" s="195"/>
      <c r="F37" s="195"/>
      <c r="G37" s="196"/>
      <c r="H37" s="86" t="str">
        <f>IF(CD13="","",CD13)</f>
        <v>✔</v>
      </c>
      <c r="I37" s="175" t="s">
        <v>33</v>
      </c>
      <c r="J37" s="176"/>
      <c r="K37" s="176"/>
      <c r="L37" s="176"/>
      <c r="M37" s="176"/>
      <c r="N37" s="176"/>
      <c r="O37" s="176"/>
      <c r="P37" s="176"/>
      <c r="Q37" s="176"/>
      <c r="R37" s="176"/>
      <c r="S37" s="176"/>
      <c r="T37" s="176"/>
      <c r="U37" s="176"/>
      <c r="V37" s="176"/>
      <c r="W37" s="206"/>
      <c r="X37" s="206"/>
      <c r="Y37" s="206"/>
      <c r="Z37" s="206"/>
      <c r="AA37" s="206"/>
      <c r="AB37" s="207"/>
    </row>
    <row r="38" spans="2:28" hidden="1" outlineLevel="1">
      <c r="B38" s="215"/>
      <c r="C38" s="216"/>
      <c r="D38" s="194"/>
      <c r="E38" s="195"/>
      <c r="F38" s="195"/>
      <c r="G38" s="196"/>
      <c r="H38" s="86" t="str">
        <f>IF(CE13="","",CE13)</f>
        <v>✔</v>
      </c>
      <c r="I38" s="175" t="s">
        <v>34</v>
      </c>
      <c r="J38" s="176"/>
      <c r="K38" s="176"/>
      <c r="L38" s="176"/>
      <c r="M38" s="176"/>
      <c r="N38" s="176"/>
      <c r="O38" s="176"/>
      <c r="P38" s="176"/>
      <c r="Q38" s="176"/>
      <c r="R38" s="176"/>
      <c r="S38" s="176"/>
      <c r="T38" s="176"/>
      <c r="U38" s="176"/>
      <c r="V38" s="176"/>
      <c r="W38" s="206"/>
      <c r="X38" s="206"/>
      <c r="Y38" s="206"/>
      <c r="Z38" s="206"/>
      <c r="AA38" s="206"/>
      <c r="AB38" s="207"/>
    </row>
    <row r="39" spans="2:28" hidden="1" outlineLevel="1">
      <c r="B39" s="215"/>
      <c r="C39" s="216"/>
      <c r="D39" s="194"/>
      <c r="E39" s="195"/>
      <c r="F39" s="195"/>
      <c r="G39" s="196"/>
      <c r="H39" s="86" t="str">
        <f>IF(CF13="","",CF13)</f>
        <v>✔</v>
      </c>
      <c r="I39" s="175" t="s">
        <v>200</v>
      </c>
      <c r="J39" s="176"/>
      <c r="K39" s="176"/>
      <c r="L39" s="176"/>
      <c r="M39" s="176"/>
      <c r="N39" s="176"/>
      <c r="O39" s="176"/>
      <c r="P39" s="176"/>
      <c r="Q39" s="176"/>
      <c r="R39" s="176"/>
      <c r="S39" s="176"/>
      <c r="T39" s="176"/>
      <c r="U39" s="176"/>
      <c r="V39" s="176"/>
      <c r="W39" s="176"/>
      <c r="X39" s="176"/>
      <c r="Y39" s="176"/>
      <c r="Z39" s="176"/>
      <c r="AA39" s="176"/>
      <c r="AB39" s="177"/>
    </row>
    <row r="40" spans="2:28" hidden="1" outlineLevel="1">
      <c r="B40" s="215"/>
      <c r="C40" s="216"/>
      <c r="D40" s="194"/>
      <c r="E40" s="195"/>
      <c r="F40" s="195"/>
      <c r="G40" s="196"/>
      <c r="H40" s="86" t="str">
        <f>IF(CG13="","",CG13)</f>
        <v/>
      </c>
      <c r="I40" s="175" t="s">
        <v>35</v>
      </c>
      <c r="J40" s="176"/>
      <c r="K40" s="176"/>
      <c r="L40" s="176"/>
      <c r="M40" s="176"/>
      <c r="N40" s="176"/>
      <c r="O40" s="176"/>
      <c r="P40" s="176"/>
      <c r="Q40" s="176"/>
      <c r="R40" s="176"/>
      <c r="S40" s="176"/>
      <c r="T40" s="176"/>
      <c r="U40" s="176"/>
      <c r="V40" s="176"/>
      <c r="W40" s="176"/>
      <c r="X40" s="176"/>
      <c r="Y40" s="176"/>
      <c r="Z40" s="176"/>
      <c r="AA40" s="176"/>
      <c r="AB40" s="177"/>
    </row>
    <row r="41" spans="2:28" hidden="1" outlineLevel="1">
      <c r="B41" s="157"/>
      <c r="C41" s="159"/>
      <c r="D41" s="194"/>
      <c r="E41" s="195"/>
      <c r="F41" s="195"/>
      <c r="G41" s="196"/>
      <c r="H41" s="86" t="str">
        <f>IF(CH13="","",CH13)</f>
        <v/>
      </c>
      <c r="I41" s="246" t="s">
        <v>36</v>
      </c>
      <c r="J41" s="247"/>
      <c r="K41" s="247"/>
      <c r="L41" s="247"/>
      <c r="M41" s="247"/>
      <c r="N41" s="247"/>
      <c r="O41" s="247"/>
      <c r="P41" s="247"/>
      <c r="Q41" s="247"/>
      <c r="R41" s="247"/>
      <c r="S41" s="247"/>
      <c r="T41" s="247"/>
      <c r="U41" s="247"/>
      <c r="V41" s="247"/>
      <c r="W41" s="247"/>
      <c r="X41" s="247"/>
      <c r="Y41" s="247"/>
      <c r="Z41" s="247"/>
      <c r="AA41" s="247"/>
      <c r="AB41" s="248"/>
    </row>
    <row r="42" spans="2:28" hidden="1" outlineLevel="1">
      <c r="B42" s="153" t="s">
        <v>217</v>
      </c>
      <c r="C42" s="153"/>
      <c r="D42" s="243" t="s">
        <v>45</v>
      </c>
      <c r="E42" s="244"/>
      <c r="F42" s="244"/>
      <c r="G42" s="245"/>
      <c r="H42" s="257" t="str">
        <f>IF('受講申込書(受講申込書式１)'!H40="","",'受講申込書(受講申込書式１)'!H40)</f>
        <v>電気</v>
      </c>
      <c r="I42" s="277"/>
      <c r="J42" s="277"/>
      <c r="K42" s="277"/>
      <c r="L42" s="213" t="s">
        <v>122</v>
      </c>
      <c r="M42" s="213"/>
      <c r="N42" s="214"/>
      <c r="O42" s="243" t="s">
        <v>38</v>
      </c>
      <c r="P42" s="244"/>
      <c r="Q42" s="244"/>
      <c r="R42" s="244"/>
      <c r="S42" s="244"/>
      <c r="T42" s="244"/>
      <c r="U42" s="245"/>
      <c r="V42" s="257" t="str">
        <f>IF('受講申込書(受講申込書式１)'!V40="","",'受講申込書(受講申込書式１)'!V40)</f>
        <v/>
      </c>
      <c r="W42" s="277"/>
      <c r="X42" s="277"/>
      <c r="Y42" s="277"/>
      <c r="Z42" s="213" t="s">
        <v>122</v>
      </c>
      <c r="AA42" s="213"/>
      <c r="AB42" s="214"/>
    </row>
    <row r="43" spans="2:28" hidden="1" outlineLevel="1">
      <c r="B43" s="33"/>
      <c r="C43" s="33"/>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row>
    <row r="44" spans="2:28" hidden="1" outlineLevel="1">
      <c r="B44" s="109" t="s">
        <v>327</v>
      </c>
      <c r="C44" s="249"/>
      <c r="D44" s="250"/>
      <c r="E44" s="250"/>
      <c r="F44" s="250"/>
      <c r="G44" s="250"/>
      <c r="H44" s="250"/>
      <c r="I44" s="250"/>
      <c r="J44" s="250"/>
      <c r="K44" s="250"/>
      <c r="L44" s="250"/>
      <c r="M44" s="250"/>
      <c r="N44" s="250"/>
      <c r="O44" s="250"/>
      <c r="P44" s="250"/>
      <c r="Q44" s="250"/>
      <c r="R44" s="250"/>
      <c r="S44" s="250"/>
      <c r="T44" s="250"/>
      <c r="U44" s="250"/>
      <c r="V44" s="250"/>
      <c r="W44" s="250"/>
      <c r="X44" s="250"/>
      <c r="Y44" s="250"/>
      <c r="Z44" s="250"/>
      <c r="AA44" s="250"/>
      <c r="AB44" s="251"/>
    </row>
    <row r="45" spans="2:28" hidden="1" outlineLevel="1">
      <c r="B45" s="486"/>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487"/>
    </row>
    <row r="46" spans="2:28" hidden="1" outlineLevel="1">
      <c r="B46" s="488"/>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489"/>
    </row>
    <row r="47" spans="2:28" hidden="1" outlineLevel="1">
      <c r="D47" s="85"/>
      <c r="E47" s="85"/>
      <c r="F47" s="85"/>
      <c r="G47" s="85"/>
      <c r="H47" s="85"/>
      <c r="I47" s="85"/>
      <c r="J47" s="85"/>
      <c r="K47" s="85"/>
      <c r="L47" s="85"/>
      <c r="M47" s="85"/>
      <c r="N47" s="85"/>
      <c r="O47" s="85"/>
      <c r="P47" s="85"/>
      <c r="Q47" s="85"/>
      <c r="R47" s="85"/>
      <c r="S47" s="85"/>
      <c r="T47" s="85"/>
      <c r="U47" s="85"/>
      <c r="V47" s="85"/>
      <c r="W47" s="85"/>
      <c r="X47" s="85"/>
      <c r="Y47" s="85"/>
      <c r="Z47" s="85"/>
      <c r="AA47" s="85"/>
      <c r="AB47" s="85"/>
    </row>
    <row r="48" spans="2:28" hidden="1" outlineLevel="1">
      <c r="B48" s="37" t="s">
        <v>373</v>
      </c>
      <c r="C48" s="37"/>
      <c r="D48" s="37"/>
      <c r="E48" s="37"/>
      <c r="F48" s="37"/>
    </row>
    <row r="49" spans="2:8" hidden="1" outlineLevel="1">
      <c r="B49" s="29" t="s">
        <v>102</v>
      </c>
      <c r="C49" s="30"/>
      <c r="D49" s="30"/>
      <c r="E49" s="30"/>
      <c r="F49" s="30"/>
      <c r="G49" s="30"/>
      <c r="H49" s="31"/>
    </row>
    <row r="50" spans="2:8" hidden="1" outlineLevel="1">
      <c r="B50" s="78"/>
      <c r="C50" s="9" t="s">
        <v>338</v>
      </c>
      <c r="D50" s="9" t="s">
        <v>348</v>
      </c>
      <c r="E50" s="9" t="s">
        <v>351</v>
      </c>
      <c r="H50" s="58"/>
    </row>
    <row r="51" spans="2:8" hidden="1" outlineLevel="1">
      <c r="B51" s="78"/>
      <c r="C51" s="9" t="s">
        <v>339</v>
      </c>
      <c r="D51" s="9" t="s">
        <v>349</v>
      </c>
      <c r="E51" s="9" t="s">
        <v>353</v>
      </c>
      <c r="H51" s="58"/>
    </row>
    <row r="52" spans="2:8" hidden="1" outlineLevel="1">
      <c r="B52" s="78"/>
      <c r="C52" s="9" t="s">
        <v>340</v>
      </c>
      <c r="D52" s="81" t="s">
        <v>350</v>
      </c>
      <c r="E52" s="9" t="s">
        <v>352</v>
      </c>
      <c r="H52" s="58"/>
    </row>
    <row r="53" spans="2:8" hidden="1" outlineLevel="1">
      <c r="B53" s="78"/>
      <c r="C53" s="9" t="s">
        <v>341</v>
      </c>
      <c r="H53" s="58"/>
    </row>
    <row r="54" spans="2:8" hidden="1" outlineLevel="1">
      <c r="B54" s="78"/>
      <c r="C54" s="9" t="s">
        <v>342</v>
      </c>
      <c r="H54" s="58"/>
    </row>
    <row r="55" spans="2:8" hidden="1" outlineLevel="1">
      <c r="B55" s="78"/>
      <c r="C55" s="9" t="s">
        <v>343</v>
      </c>
      <c r="H55" s="58"/>
    </row>
    <row r="56" spans="2:8" hidden="1" outlineLevel="1">
      <c r="B56" s="78"/>
      <c r="C56" s="9" t="s">
        <v>344</v>
      </c>
      <c r="H56" s="58"/>
    </row>
    <row r="57" spans="2:8" hidden="1" outlineLevel="1">
      <c r="B57" s="78"/>
      <c r="C57" s="9" t="s">
        <v>345</v>
      </c>
      <c r="H57" s="58"/>
    </row>
    <row r="58" spans="2:8" hidden="1" outlineLevel="1">
      <c r="B58" s="78"/>
      <c r="C58" s="9" t="s">
        <v>346</v>
      </c>
      <c r="H58" s="58"/>
    </row>
    <row r="59" spans="2:8" hidden="1" outlineLevel="1">
      <c r="B59" s="36"/>
      <c r="C59" s="37"/>
      <c r="D59" s="37"/>
      <c r="E59" s="37"/>
      <c r="F59" s="37"/>
      <c r="G59" s="37"/>
      <c r="H59" s="39"/>
    </row>
    <row r="60" spans="2:8" hidden="1" outlineLevel="1"/>
    <row r="61" spans="2:8" collapsed="1"/>
  </sheetData>
  <sheetProtection algorithmName="SHA-512" hashValue="m2572/U/7w4nmX43NGDFF2vUtiDaTp/SNCy9sEzbtCIP8KJUhytJGUIZhJ+Dv0zivuSCVZ3Q9FEFAkv589iLMA==" saltValue="hKeEwBimMRinFPXFqPyXNQ==" spinCount="100000" sheet="1" objects="1" scenarios="1" selectLockedCells="1" selectUnlockedCells="1"/>
  <mergeCells count="172">
    <mergeCell ref="B45:AB46"/>
    <mergeCell ref="AL9:AL12"/>
    <mergeCell ref="AM9:AM12"/>
    <mergeCell ref="AN9:AN12"/>
    <mergeCell ref="C44:AB44"/>
    <mergeCell ref="BP8:BS8"/>
    <mergeCell ref="BT8:BW8"/>
    <mergeCell ref="BX8:CB8"/>
    <mergeCell ref="BJ9:BK12"/>
    <mergeCell ref="BL9:BL12"/>
    <mergeCell ref="BM9:BN12"/>
    <mergeCell ref="BO9:BO12"/>
    <mergeCell ref="BP9:BP12"/>
    <mergeCell ref="BQ9:BQ12"/>
    <mergeCell ref="BR9:BR12"/>
    <mergeCell ref="BS9:BS12"/>
    <mergeCell ref="BT9:BT12"/>
    <mergeCell ref="AK8:AN8"/>
    <mergeCell ref="AO8:AO12"/>
    <mergeCell ref="AP9:AP12"/>
    <mergeCell ref="AQ9:AQ12"/>
    <mergeCell ref="BB8:BH8"/>
    <mergeCell ref="BI8:BO8"/>
    <mergeCell ref="D15:E15"/>
    <mergeCell ref="B1:AB1"/>
    <mergeCell ref="B3:C10"/>
    <mergeCell ref="Q3:T3"/>
    <mergeCell ref="U3:X3"/>
    <mergeCell ref="Y3:AB3"/>
    <mergeCell ref="E4:G5"/>
    <mergeCell ref="H4:N5"/>
    <mergeCell ref="Q4:T5"/>
    <mergeCell ref="U4:X5"/>
    <mergeCell ref="Y4:AB5"/>
    <mergeCell ref="Q6:T7"/>
    <mergeCell ref="U6:X7"/>
    <mergeCell ref="Y6:AB7"/>
    <mergeCell ref="E7:G8"/>
    <mergeCell ref="H7:N8"/>
    <mergeCell ref="B2:AB2"/>
    <mergeCell ref="F15:AB15"/>
    <mergeCell ref="C16:C17"/>
    <mergeCell ref="D16:N17"/>
    <mergeCell ref="O16:Q17"/>
    <mergeCell ref="R16:AB16"/>
    <mergeCell ref="R17:AB17"/>
    <mergeCell ref="Q8:T9"/>
    <mergeCell ref="U8:X9"/>
    <mergeCell ref="Y8:AB9"/>
    <mergeCell ref="B11:AB11"/>
    <mergeCell ref="B12:B17"/>
    <mergeCell ref="D12:N12"/>
    <mergeCell ref="O12:Q12"/>
    <mergeCell ref="R12:AB12"/>
    <mergeCell ref="D13:N13"/>
    <mergeCell ref="O13:Q13"/>
    <mergeCell ref="R13:S13"/>
    <mergeCell ref="C14:C15"/>
    <mergeCell ref="D14:E14"/>
    <mergeCell ref="F14:N14"/>
    <mergeCell ref="O14:Q14"/>
    <mergeCell ref="R14:AB14"/>
    <mergeCell ref="G31:AB31"/>
    <mergeCell ref="D32:G32"/>
    <mergeCell ref="I32:V32"/>
    <mergeCell ref="W32:AB33"/>
    <mergeCell ref="D33:G33"/>
    <mergeCell ref="I33:V33"/>
    <mergeCell ref="B18:B22"/>
    <mergeCell ref="D18:N18"/>
    <mergeCell ref="O18:Q18"/>
    <mergeCell ref="R18:AB18"/>
    <mergeCell ref="D19:N19"/>
    <mergeCell ref="O19:Q19"/>
    <mergeCell ref="R19:AB19"/>
    <mergeCell ref="C20:C21"/>
    <mergeCell ref="D20:E20"/>
    <mergeCell ref="F20:N20"/>
    <mergeCell ref="O20:Q20"/>
    <mergeCell ref="R20:AB20"/>
    <mergeCell ref="D21:E21"/>
    <mergeCell ref="F21:AB21"/>
    <mergeCell ref="D22:N22"/>
    <mergeCell ref="O22:Q22"/>
    <mergeCell ref="R22:AB22"/>
    <mergeCell ref="D43:AB43"/>
    <mergeCell ref="AK9:AK12"/>
    <mergeCell ref="AE8:AE12"/>
    <mergeCell ref="AF8:AF12"/>
    <mergeCell ref="AG8:AG12"/>
    <mergeCell ref="AH8:AH12"/>
    <mergeCell ref="AI8:AI12"/>
    <mergeCell ref="AJ8:AJ12"/>
    <mergeCell ref="D23:Q23"/>
    <mergeCell ref="R23:AB23"/>
    <mergeCell ref="D41:G41"/>
    <mergeCell ref="I41:AB41"/>
    <mergeCell ref="D37:G37"/>
    <mergeCell ref="I37:V37"/>
    <mergeCell ref="W37:AB38"/>
    <mergeCell ref="D38:G38"/>
    <mergeCell ref="I38:V38"/>
    <mergeCell ref="D34:G34"/>
    <mergeCell ref="I34:AB34"/>
    <mergeCell ref="D35:G35"/>
    <mergeCell ref="I35:AB35"/>
    <mergeCell ref="D36:F36"/>
    <mergeCell ref="G36:AB36"/>
    <mergeCell ref="F24:AB24"/>
    <mergeCell ref="B42:C42"/>
    <mergeCell ref="D42:G42"/>
    <mergeCell ref="H42:K42"/>
    <mergeCell ref="L42:N42"/>
    <mergeCell ref="O42:U42"/>
    <mergeCell ref="D39:G39"/>
    <mergeCell ref="I39:AB39"/>
    <mergeCell ref="D40:G40"/>
    <mergeCell ref="I40:AB40"/>
    <mergeCell ref="V42:Y42"/>
    <mergeCell ref="Z42:AB42"/>
    <mergeCell ref="B24:C41"/>
    <mergeCell ref="F25:AB25"/>
    <mergeCell ref="F26:AB26"/>
    <mergeCell ref="D27:F27"/>
    <mergeCell ref="G27:AB27"/>
    <mergeCell ref="D28:G28"/>
    <mergeCell ref="I28:V28"/>
    <mergeCell ref="W28:AB29"/>
    <mergeCell ref="D29:G29"/>
    <mergeCell ref="I29:V29"/>
    <mergeCell ref="D30:G30"/>
    <mergeCell ref="I30:AB30"/>
    <mergeCell ref="D31:F31"/>
    <mergeCell ref="BC9:BD12"/>
    <mergeCell ref="BE9:BE12"/>
    <mergeCell ref="BF9:BG12"/>
    <mergeCell ref="BH9:BH12"/>
    <mergeCell ref="BI9:BI12"/>
    <mergeCell ref="AR9:AR12"/>
    <mergeCell ref="AS8:AS12"/>
    <mergeCell ref="AT8:AT12"/>
    <mergeCell ref="AU8:AU12"/>
    <mergeCell ref="AV8:AV12"/>
    <mergeCell ref="AP8:AR8"/>
    <mergeCell ref="AY8:AY12"/>
    <mergeCell ref="AZ8:AZ12"/>
    <mergeCell ref="BA8:BA12"/>
    <mergeCell ref="BB9:BB12"/>
    <mergeCell ref="AW8:AW12"/>
    <mergeCell ref="AX8:AX12"/>
    <mergeCell ref="BZ9:BZ12"/>
    <mergeCell ref="CA9:CA12"/>
    <mergeCell ref="CB9:CB12"/>
    <mergeCell ref="CC9:CC12"/>
    <mergeCell ref="CD9:CD12"/>
    <mergeCell ref="BU9:BU12"/>
    <mergeCell ref="BV9:BV12"/>
    <mergeCell ref="BW9:BW12"/>
    <mergeCell ref="BX9:BX12"/>
    <mergeCell ref="BY9:BY12"/>
    <mergeCell ref="CK8:CO8"/>
    <mergeCell ref="CK9:CK12"/>
    <mergeCell ref="CL9:CL12"/>
    <mergeCell ref="CM9:CM12"/>
    <mergeCell ref="CN9:CN12"/>
    <mergeCell ref="CO9:CO12"/>
    <mergeCell ref="CE9:CE12"/>
    <mergeCell ref="CF9:CF12"/>
    <mergeCell ref="CG9:CG12"/>
    <mergeCell ref="CH9:CH12"/>
    <mergeCell ref="CI8:CI12"/>
    <mergeCell ref="CC8:CH8"/>
  </mergeCells>
  <phoneticPr fontId="1"/>
  <conditionalFormatting sqref="AE13:CH13">
    <cfRule type="expression" dxfId="7" priority="24">
      <formula>OR($AF13="✕",$AN13="✕")</formula>
    </cfRule>
    <cfRule type="expression" dxfId="6" priority="25">
      <formula>#REF!="不合格"</formula>
    </cfRule>
  </conditionalFormatting>
  <conditionalFormatting sqref="AF13">
    <cfRule type="cellIs" dxfId="5" priority="10" operator="equal">
      <formula>#REF!</formula>
    </cfRule>
  </conditionalFormatting>
  <conditionalFormatting sqref="BE13">
    <cfRule type="expression" dxfId="4" priority="6">
      <formula>$BE13="NG"</formula>
    </cfRule>
  </conditionalFormatting>
  <conditionalFormatting sqref="BH13">
    <cfRule type="expression" dxfId="3" priority="5">
      <formula>$BH13="NG"</formula>
    </cfRule>
  </conditionalFormatting>
  <conditionalFormatting sqref="BL13">
    <cfRule type="expression" dxfId="2" priority="2">
      <formula>$BL13="NG"</formula>
    </cfRule>
  </conditionalFormatting>
  <conditionalFormatting sqref="BO13">
    <cfRule type="expression" dxfId="1" priority="1">
      <formula>$BO13="NG"</formula>
    </cfRule>
  </conditionalFormatting>
  <conditionalFormatting sqref="BS13">
    <cfRule type="expression" dxfId="0" priority="8">
      <formula>$BS13="NG"</formula>
    </cfRule>
  </conditionalFormatting>
  <dataValidations count="4">
    <dataValidation allowBlank="1" showInputMessage="1" showErrorMessage="1" promptTitle="郵便番号" prompt="ハイフン無しで数字を入力してください" sqref="F14 F20" xr:uid="{04A2AD86-DF1E-4D24-B0AF-A0EA6C62BE3B}"/>
    <dataValidation allowBlank="1" showInputMessage="1" showErrorMessage="1" promptTitle="電話番号" prompt="ハイフン無しで数字を入力してください" sqref="R16:AB16 R22:AB22" xr:uid="{B38054A3-91EE-4599-A25C-A70217E12110}"/>
    <dataValidation type="list" allowBlank="1" showInputMessage="1" showErrorMessage="1" sqref="BA13" xr:uid="{2EC5459A-DA58-4F0F-B16A-9370492670D3}">
      <formula1>$C$50:$C$59</formula1>
    </dataValidation>
    <dataValidation type="list" allowBlank="1" showInputMessage="1" showErrorMessage="1" sqref="AF13" xr:uid="{3250317A-B8B7-4CF4-9A7B-0A6B604A4D90}">
      <formula1>$D$50:$D$53</formula1>
    </dataValidation>
  </dataValidations>
  <hyperlinks>
    <hyperlink ref="D23" r:id="rId1" display="12345@keisosekou.co.jp" xr:uid="{4D97DCAC-8E10-4626-999C-93B897F92DDA}"/>
  </hyperlinks>
  <pageMargins left="0.78740157480314965" right="0.39370078740157483" top="0.74803149606299213" bottom="0" header="0.31496062992125984" footer="0.31496062992125984"/>
  <pageSetup paperSize="9" scale="80"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11</vt:i4>
      </vt:variant>
    </vt:vector>
  </HeadingPairs>
  <TitlesOfParts>
    <vt:vector size="17" baseType="lpstr">
      <vt:lpstr>受講申込書(受講申込書式１)</vt:lpstr>
      <vt:lpstr>実務経験証明書(第1号様式)</vt:lpstr>
      <vt:lpstr>資格等証明書(受講申込書式２)</vt:lpstr>
      <vt:lpstr>職長教育修了証(受講申込書式３)</vt:lpstr>
      <vt:lpstr>受講料払込証明書(受講申込書式４)</vt:lpstr>
      <vt:lpstr>日本計装工業会用</vt:lpstr>
      <vt:lpstr>End</vt:lpstr>
      <vt:lpstr>'資格等証明書(受講申込書式２)'!Print_Area</vt:lpstr>
      <vt:lpstr>'実務経験証明書(第1号様式)'!Print_Area</vt:lpstr>
      <vt:lpstr>'受講申込書(受講申込書式１)'!Print_Area</vt:lpstr>
      <vt:lpstr>'受講料払込証明書(受講申込書式４)'!Print_Area</vt:lpstr>
      <vt:lpstr>'職長教育修了証(受講申込書式３)'!Print_Area</vt:lpstr>
      <vt:lpstr>日本計装工業会用!Print_Area</vt:lpstr>
      <vt:lpstr>'資格等証明書(受講申込書式２)'!Print_Titles</vt:lpstr>
      <vt:lpstr>'実務経験証明書(第1号様式)'!Print_Titles</vt:lpstr>
      <vt:lpstr>Start</vt:lpstr>
      <vt:lpstr>SUM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登坂 健児</dc:creator>
  <cp:lastModifiedBy>登坂 健児</cp:lastModifiedBy>
  <cp:lastPrinted>2025-12-26T05:26:21Z</cp:lastPrinted>
  <dcterms:created xsi:type="dcterms:W3CDTF">2025-08-29T00:46:54Z</dcterms:created>
  <dcterms:modified xsi:type="dcterms:W3CDTF">2026-01-16T07:56:50Z</dcterms:modified>
</cp:coreProperties>
</file>